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ownloads\"/>
    </mc:Choice>
  </mc:AlternateContent>
  <xr:revisionPtr revIDLastSave="0" documentId="13_ncr:1_{106F8BA4-30EE-436D-BBF6-E755149E46D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lan 2025" sheetId="3" r:id="rId1"/>
    <sheet name="Table 1" sheetId="1" r:id="rId2"/>
  </sheets>
  <calcPr calcId="181029"/>
</workbook>
</file>

<file path=xl/calcChain.xml><?xml version="1.0" encoding="utf-8"?>
<calcChain xmlns="http://schemas.openxmlformats.org/spreadsheetml/2006/main">
  <c r="F11" i="1" l="1"/>
  <c r="F10" i="1" s="1"/>
  <c r="E22" i="1"/>
  <c r="D19" i="3"/>
  <c r="D18" i="3" s="1"/>
  <c r="D25" i="3"/>
  <c r="D63" i="3"/>
  <c r="D60" i="3"/>
  <c r="D57" i="3"/>
  <c r="D55" i="3"/>
  <c r="D53" i="3"/>
  <c r="D47" i="3"/>
  <c r="D43" i="3"/>
  <c r="D27" i="3"/>
  <c r="D16" i="3"/>
  <c r="D11" i="3"/>
  <c r="D10" i="3" s="1"/>
  <c r="D8" i="3"/>
  <c r="D5" i="3"/>
  <c r="D4" i="3" s="1"/>
  <c r="E55" i="1"/>
  <c r="D10" i="1"/>
  <c r="E60" i="1"/>
  <c r="E58" i="1"/>
  <c r="E57" i="1"/>
  <c r="E54" i="1"/>
  <c r="E52" i="1"/>
  <c r="E50" i="1"/>
  <c r="E48" i="1"/>
  <c r="E47" i="1"/>
  <c r="E46" i="1"/>
  <c r="E45" i="1"/>
  <c r="E44" i="1"/>
  <c r="E42" i="1"/>
  <c r="E41" i="1"/>
  <c r="E40" i="1"/>
  <c r="F59" i="1"/>
  <c r="D59" i="1"/>
  <c r="F56" i="1"/>
  <c r="D56" i="1"/>
  <c r="F53" i="1"/>
  <c r="D53" i="1"/>
  <c r="F51" i="1"/>
  <c r="D51" i="1"/>
  <c r="F49" i="1"/>
  <c r="D49" i="1"/>
  <c r="F43" i="1"/>
  <c r="D43" i="1"/>
  <c r="D39" i="1" s="1"/>
  <c r="E33" i="1"/>
  <c r="E31" i="1"/>
  <c r="F30" i="1"/>
  <c r="D30" i="1"/>
  <c r="F27" i="1"/>
  <c r="D27" i="1"/>
  <c r="D18" i="1"/>
  <c r="E26" i="1"/>
  <c r="E25" i="1"/>
  <c r="E24" i="1"/>
  <c r="E23" i="1"/>
  <c r="E20" i="1"/>
  <c r="E17" i="1"/>
  <c r="F16" i="1"/>
  <c r="D16" i="1"/>
  <c r="F19" i="1"/>
  <c r="F18" i="1" s="1"/>
  <c r="E13" i="1"/>
  <c r="E15" i="1"/>
  <c r="E12" i="1"/>
  <c r="E14" i="1"/>
  <c r="E7" i="1"/>
  <c r="F8" i="1"/>
  <c r="D8" i="1"/>
  <c r="E9" i="1"/>
  <c r="E6" i="1"/>
  <c r="F5" i="1"/>
  <c r="F4" i="1" s="1"/>
  <c r="D5" i="1"/>
  <c r="D4" i="1" s="1"/>
  <c r="E51" i="1" l="1"/>
  <c r="E56" i="1"/>
  <c r="E4" i="1"/>
  <c r="E49" i="1"/>
  <c r="E59" i="1"/>
  <c r="E5" i="1"/>
  <c r="E30" i="1"/>
  <c r="E43" i="1"/>
  <c r="D61" i="1"/>
  <c r="D63" i="1" s="1"/>
  <c r="E10" i="1"/>
  <c r="E16" i="1"/>
  <c r="E8" i="1"/>
  <c r="D32" i="1"/>
  <c r="D34" i="1" s="1"/>
  <c r="D65" i="3"/>
  <c r="D67" i="3" s="1"/>
  <c r="D29" i="3"/>
  <c r="D31" i="3" s="1"/>
  <c r="E53" i="1"/>
  <c r="F39" i="1"/>
  <c r="F32" i="1"/>
  <c r="F34" i="1" s="1"/>
  <c r="E18" i="1"/>
  <c r="E19" i="1"/>
  <c r="E11" i="1"/>
  <c r="E34" i="1" l="1"/>
  <c r="D68" i="3"/>
  <c r="E39" i="1"/>
  <c r="F61" i="1"/>
  <c r="E32" i="1"/>
  <c r="D64" i="1"/>
  <c r="F63" i="1" l="1"/>
  <c r="E61" i="1"/>
  <c r="F64" i="1" l="1"/>
  <c r="E63" i="1"/>
</calcChain>
</file>

<file path=xl/sharedStrings.xml><?xml version="1.0" encoding="utf-8"?>
<sst xmlns="http://schemas.openxmlformats.org/spreadsheetml/2006/main" count="143" uniqueCount="88">
  <si>
    <r>
      <rPr>
        <b/>
        <sz val="10.5"/>
        <rFont val="Calibri"/>
        <family val="1"/>
      </rPr>
      <t>Račun</t>
    </r>
  </si>
  <si>
    <r>
      <rPr>
        <b/>
        <sz val="10.5"/>
        <rFont val="Calibri"/>
        <family val="1"/>
      </rPr>
      <t>Naziv</t>
    </r>
  </si>
  <si>
    <r>
      <rPr>
        <b/>
        <sz val="10.5"/>
        <rFont val="Calibri"/>
        <family val="1"/>
      </rPr>
      <t xml:space="preserve">Financijski plan
</t>
    </r>
    <r>
      <rPr>
        <i/>
        <sz val="10.5"/>
        <rFont val="Calibri"/>
        <family val="1"/>
      </rPr>
      <t>(u EUR)</t>
    </r>
  </si>
  <si>
    <r>
      <rPr>
        <b/>
        <sz val="10.5"/>
        <rFont val="Calibri"/>
        <family val="1"/>
      </rPr>
      <t>Povećanje/ smanjenje</t>
    </r>
  </si>
  <si>
    <r>
      <rPr>
        <b/>
        <sz val="10.5"/>
        <rFont val="Calibri"/>
        <family val="1"/>
      </rPr>
      <t>Prihodi od prodaje roba i pružanja usluga</t>
    </r>
  </si>
  <si>
    <r>
      <rPr>
        <i/>
        <sz val="10.5"/>
        <rFont val="Calibri"/>
        <family val="1"/>
      </rPr>
      <t>Prihodi od prodaje roba i pružanja usluga</t>
    </r>
  </si>
  <si>
    <r>
      <rPr>
        <sz val="10.5"/>
        <rFont val="Calibri"/>
        <family val="1"/>
      </rPr>
      <t>Prihodi od DDK</t>
    </r>
  </si>
  <si>
    <r>
      <rPr>
        <sz val="10.5"/>
        <rFont val="Calibri"/>
        <family val="1"/>
      </rPr>
      <t>Prihodi - tečaj prve pomoći/edukacija radnika</t>
    </r>
  </si>
  <si>
    <r>
      <rPr>
        <b/>
        <sz val="10.5"/>
        <rFont val="Calibri"/>
        <family val="1"/>
      </rPr>
      <t>Prihodi od članarina i članskih doprinosa</t>
    </r>
  </si>
  <si>
    <r>
      <rPr>
        <i/>
        <sz val="10.5"/>
        <rFont val="Calibri"/>
        <family val="1"/>
      </rPr>
      <t>Prihodi od članarina i članskih doprinosa</t>
    </r>
  </si>
  <si>
    <r>
      <rPr>
        <b/>
        <sz val="10.5"/>
        <rFont val="Calibri"/>
        <family val="1"/>
      </rPr>
      <t>Prihodi po posebnim propisima</t>
    </r>
  </si>
  <si>
    <r>
      <rPr>
        <i/>
        <sz val="10.5"/>
        <rFont val="Calibri"/>
        <family val="1"/>
      </rPr>
      <t>Prihodi po posebnim propisima</t>
    </r>
  </si>
  <si>
    <r>
      <rPr>
        <sz val="10.5"/>
        <rFont val="Calibri"/>
        <family val="1"/>
      </rPr>
      <t>Prihodi po posebnim propisima - Grad Gospić</t>
    </r>
  </si>
  <si>
    <r>
      <rPr>
        <sz val="10.5"/>
        <rFont val="Calibri"/>
        <family val="1"/>
      </rPr>
      <t>Prihodi po posebnim propisima - Općina Perušić</t>
    </r>
  </si>
  <si>
    <r>
      <rPr>
        <sz val="10.5"/>
        <rFont val="Calibri"/>
        <family val="1"/>
      </rPr>
      <t>Prihodi po posebnim propisima - Općina Karlobag</t>
    </r>
  </si>
  <si>
    <r>
      <rPr>
        <sz val="10.5"/>
        <rFont val="Calibri"/>
        <family val="1"/>
      </rPr>
      <t>Prihodi po posebnim propisima - Općina Lovinac</t>
    </r>
  </si>
  <si>
    <r>
      <rPr>
        <b/>
        <sz val="10.5"/>
        <rFont val="Calibri"/>
        <family val="1"/>
      </rPr>
      <t>Prihodi od imovine</t>
    </r>
  </si>
  <si>
    <r>
      <rPr>
        <i/>
        <sz val="10.5"/>
        <rFont val="Calibri"/>
        <family val="1"/>
      </rPr>
      <t>Prihodi od financijske imovine</t>
    </r>
  </si>
  <si>
    <r>
      <rPr>
        <b/>
        <sz val="10.5"/>
        <rFont val="Calibri"/>
        <family val="1"/>
      </rPr>
      <t>Prihodi od donacija</t>
    </r>
  </si>
  <si>
    <r>
      <rPr>
        <i/>
        <sz val="10.5"/>
        <rFont val="Calibri"/>
        <family val="1"/>
      </rPr>
      <t>Prihodi od donacija iz proračuna</t>
    </r>
  </si>
  <si>
    <r>
      <rPr>
        <sz val="10.5"/>
        <rFont val="Calibri"/>
        <family val="1"/>
      </rPr>
      <t>Prihodi od donacija - Projekt "Pomoć u kući"</t>
    </r>
  </si>
  <si>
    <r>
      <rPr>
        <sz val="10.5"/>
        <rFont val="Calibri"/>
        <family val="1"/>
      </rPr>
      <t>Prihodi od donacija - "CK u plavom okviru"</t>
    </r>
  </si>
  <si>
    <r>
      <rPr>
        <sz val="10.5"/>
        <rFont val="Calibri"/>
        <family val="1"/>
      </rPr>
      <t xml:space="preserve">Prihodi od donacija - "Psihosocijalna pomoć za izbjegle osobe iz
</t>
    </r>
    <r>
      <rPr>
        <sz val="10.5"/>
        <rFont val="Calibri"/>
        <family val="1"/>
      </rPr>
      <t>Ukrajine"</t>
    </r>
  </si>
  <si>
    <r>
      <rPr>
        <sz val="10.5"/>
        <rFont val="Calibri"/>
        <family val="1"/>
      </rPr>
      <t>Prihodi od donacija JLP(R)S</t>
    </r>
  </si>
  <si>
    <r>
      <rPr>
        <i/>
        <sz val="10.5"/>
        <rFont val="Calibri"/>
        <family val="1"/>
      </rPr>
      <t>Prihodi od trgovačkih društava i ostalih pravnih osoba</t>
    </r>
  </si>
  <si>
    <r>
      <rPr>
        <i/>
        <sz val="10.5"/>
        <rFont val="Calibri"/>
        <family val="1"/>
      </rPr>
      <t>Prihodi od građana i kućanstava</t>
    </r>
  </si>
  <si>
    <r>
      <rPr>
        <i/>
        <sz val="10.5"/>
        <rFont val="Calibri"/>
        <family val="1"/>
      </rPr>
      <t>Ostali prihodi od donacija</t>
    </r>
  </si>
  <si>
    <r>
      <rPr>
        <b/>
        <sz val="10.5"/>
        <rFont val="Calibri"/>
        <family val="1"/>
      </rPr>
      <t>Ostali  prihodi</t>
    </r>
  </si>
  <si>
    <r>
      <rPr>
        <i/>
        <sz val="10.5"/>
        <rFont val="Calibri"/>
        <family val="1"/>
      </rPr>
      <t>Prihodi od prodaje dugotrajne imovine</t>
    </r>
  </si>
  <si>
    <r>
      <rPr>
        <i/>
        <sz val="10.5"/>
        <rFont val="Calibri"/>
        <family val="1"/>
      </rPr>
      <t>Ostali nespomenuti prihodi</t>
    </r>
  </si>
  <si>
    <r>
      <rPr>
        <b/>
        <sz val="10.5"/>
        <rFont val="Calibri"/>
        <family val="1"/>
      </rPr>
      <t>Prihodi od povezanih neprofitnih organizacija</t>
    </r>
  </si>
  <si>
    <r>
      <rPr>
        <i/>
        <sz val="10.5"/>
        <rFont val="Calibri"/>
        <family val="1"/>
      </rPr>
      <t>Prihodi od povezanih neprofitnih organizacija</t>
    </r>
  </si>
  <si>
    <r>
      <rPr>
        <b/>
        <sz val="10.5"/>
        <rFont val="Calibri"/>
        <family val="1"/>
      </rPr>
      <t>UKUPNO PRIHODI</t>
    </r>
  </si>
  <si>
    <r>
      <rPr>
        <b/>
        <sz val="10.5"/>
        <rFont val="Calibri"/>
        <family val="1"/>
      </rPr>
      <t>KORIŠTENI PRENESENI VIŠAK PRIHODA (dio 5221)</t>
    </r>
  </si>
  <si>
    <r>
      <rPr>
        <b/>
        <sz val="10.5"/>
        <rFont val="Calibri"/>
        <family val="1"/>
      </rPr>
      <t>UKUPNO ZA POKRIĆE</t>
    </r>
  </si>
  <si>
    <r>
      <rPr>
        <b/>
        <i/>
        <sz val="10.5"/>
        <rFont val="Calibri"/>
        <family val="1"/>
      </rPr>
      <t>RASHODI</t>
    </r>
  </si>
  <si>
    <r>
      <rPr>
        <b/>
        <sz val="10.5"/>
        <rFont val="Calibri"/>
        <family val="1"/>
      </rPr>
      <t>Rashodi za radnike</t>
    </r>
  </si>
  <si>
    <r>
      <rPr>
        <sz val="10.5"/>
        <rFont val="Calibri"/>
        <family val="1"/>
      </rPr>
      <t>Plaće</t>
    </r>
  </si>
  <si>
    <r>
      <rPr>
        <sz val="10.5"/>
        <rFont val="Calibri"/>
        <family val="1"/>
      </rPr>
      <t>Ostali rashodi za radnike</t>
    </r>
  </si>
  <si>
    <r>
      <rPr>
        <sz val="10.5"/>
        <rFont val="Calibri"/>
        <family val="1"/>
      </rPr>
      <t>Doprinosi na plaće</t>
    </r>
  </si>
  <si>
    <r>
      <rPr>
        <b/>
        <sz val="10.5"/>
        <rFont val="Calibri"/>
        <family val="1"/>
      </rPr>
      <t>Materijalni rashodi</t>
    </r>
  </si>
  <si>
    <r>
      <rPr>
        <sz val="10.5"/>
        <rFont val="Calibri"/>
        <family val="1"/>
      </rPr>
      <t>Naknade troškova radnicima</t>
    </r>
  </si>
  <si>
    <r>
      <rPr>
        <sz val="10.5"/>
        <rFont val="Calibri"/>
        <family val="1"/>
      </rPr>
      <t>Naknade volonterima</t>
    </r>
  </si>
  <si>
    <r>
      <rPr>
        <sz val="10.5"/>
        <rFont val="Calibri"/>
        <family val="1"/>
      </rPr>
      <t>Rashodi za usluge</t>
    </r>
  </si>
  <si>
    <r>
      <rPr>
        <sz val="10.5"/>
        <rFont val="Calibri"/>
        <family val="1"/>
      </rPr>
      <t>Rashodi za materijal i energiju</t>
    </r>
  </si>
  <si>
    <r>
      <rPr>
        <sz val="10.5"/>
        <rFont val="Calibri"/>
        <family val="1"/>
      </rPr>
      <t>Ostali nespomenuti materijalni rashodi</t>
    </r>
  </si>
  <si>
    <r>
      <rPr>
        <b/>
        <sz val="10.5"/>
        <rFont val="Calibri"/>
        <family val="1"/>
      </rPr>
      <t>Rashodi amortizacije</t>
    </r>
  </si>
  <si>
    <r>
      <rPr>
        <sz val="10.5"/>
        <rFont val="Calibri"/>
        <family val="1"/>
      </rPr>
      <t>Amortizacija</t>
    </r>
  </si>
  <si>
    <r>
      <rPr>
        <b/>
        <sz val="10.5"/>
        <rFont val="Calibri"/>
        <family val="1"/>
      </rPr>
      <t>Financijski rashodi</t>
    </r>
  </si>
  <si>
    <r>
      <rPr>
        <sz val="10.5"/>
        <rFont val="Calibri"/>
        <family val="1"/>
      </rPr>
      <t>Ostali financijski rashodi</t>
    </r>
  </si>
  <si>
    <r>
      <rPr>
        <b/>
        <sz val="10.5"/>
        <rFont val="Calibri"/>
        <family val="1"/>
      </rPr>
      <t>Donacije</t>
    </r>
  </si>
  <si>
    <r>
      <rPr>
        <sz val="10.5"/>
        <rFont val="Calibri"/>
        <family val="1"/>
      </rPr>
      <t>Tekuće donacije</t>
    </r>
  </si>
  <si>
    <r>
      <rPr>
        <sz val="10.5"/>
        <rFont val="Calibri"/>
        <family val="1"/>
      </rPr>
      <t>Kapitalne donacije</t>
    </r>
  </si>
  <si>
    <r>
      <rPr>
        <b/>
        <sz val="10.5"/>
        <rFont val="Calibri"/>
        <family val="1"/>
      </rPr>
      <t>Ostali rashodi</t>
    </r>
  </si>
  <si>
    <r>
      <rPr>
        <sz val="10.5"/>
        <rFont val="Calibri"/>
        <family val="1"/>
      </rPr>
      <t>Kazne, penali i naknade štete</t>
    </r>
  </si>
  <si>
    <r>
      <rPr>
        <sz val="10.5"/>
        <rFont val="Calibri"/>
        <family val="1"/>
      </rPr>
      <t>Ostali nespomenuti rashodi</t>
    </r>
  </si>
  <si>
    <r>
      <rPr>
        <b/>
        <sz val="10.5"/>
        <rFont val="Calibri"/>
        <family val="1"/>
      </rPr>
      <t>Rashodi vezani uz financiranje povezanih neprofitnih organizacija</t>
    </r>
  </si>
  <si>
    <r>
      <rPr>
        <sz val="10.5"/>
        <rFont val="Calibri"/>
        <family val="1"/>
      </rPr>
      <t>Rashodi vezani uz financiranje povezanih neprofitnih organizacija</t>
    </r>
  </si>
  <si>
    <r>
      <rPr>
        <b/>
        <sz val="10.5"/>
        <rFont val="Calibri"/>
        <family val="1"/>
      </rPr>
      <t>UKUPNO RASHODI</t>
    </r>
  </si>
  <si>
    <r>
      <rPr>
        <b/>
        <sz val="10.5"/>
        <color rgb="FFFF0000"/>
        <rFont val="Calibri"/>
        <family val="1"/>
      </rPr>
      <t>PRENESENI MANJAK PRIHODA ZA POKRIĆE (dio 5222)</t>
    </r>
  </si>
  <si>
    <r>
      <rPr>
        <b/>
        <sz val="10.5"/>
        <rFont val="Calibri"/>
        <family val="1"/>
      </rPr>
      <t>(PRIHODI + VIŠAK) - (RASHODI + MANJAK)</t>
    </r>
  </si>
  <si>
    <r>
      <rPr>
        <b/>
        <sz val="10.5"/>
        <rFont val="Calibri"/>
        <family val="1"/>
      </rPr>
      <t>UKUPNO PRENESENI REZULTAT POSLOVANJA(522)</t>
    </r>
  </si>
  <si>
    <r>
      <rPr>
        <b/>
        <sz val="10.5"/>
        <rFont val="Calibri"/>
        <family val="1"/>
      </rPr>
      <t>OSTATAK PRENESENOG VIŠKA PRIHODA ZA KORIŠTENJE (5221)</t>
    </r>
  </si>
  <si>
    <r>
      <rPr>
        <b/>
        <sz val="10.5"/>
        <rFont val="Calibri"/>
        <family val="1"/>
      </rPr>
      <t>OSTATAK PRENESENOG MANJKA PRIHODA ZA POKRIĆE (5222)</t>
    </r>
  </si>
  <si>
    <r>
      <rPr>
        <b/>
        <sz val="10.5"/>
        <rFont val="Calibri"/>
        <family val="1"/>
      </rPr>
      <t>PLANIRANI VIŠAK PRIHODA</t>
    </r>
  </si>
  <si>
    <r>
      <rPr>
        <b/>
        <sz val="10.5"/>
        <rFont val="Calibri"/>
        <family val="1"/>
      </rPr>
      <t>PLANIRANI MANJAK PRIHODA</t>
    </r>
  </si>
  <si>
    <r>
      <rPr>
        <b/>
        <sz val="10.5"/>
        <rFont val="Calibri"/>
        <family val="1"/>
      </rPr>
      <t xml:space="preserve">I. izmjene i dopune
</t>
    </r>
    <r>
      <rPr>
        <i/>
        <sz val="10.5"/>
        <rFont val="Calibri"/>
        <family val="1"/>
      </rPr>
      <t>(u EUR)</t>
    </r>
  </si>
  <si>
    <t>PRIHODI</t>
  </si>
  <si>
    <r>
      <rPr>
        <b/>
        <sz val="10.5"/>
        <rFont val="Calibri"/>
        <family val="1"/>
      </rPr>
      <t xml:space="preserve">Financijski plan 2024. god.
</t>
    </r>
    <r>
      <rPr>
        <i/>
        <sz val="10.5"/>
        <rFont val="Calibri"/>
        <family val="1"/>
      </rPr>
      <t>(u EUR)</t>
    </r>
  </si>
  <si>
    <t>Plaće</t>
  </si>
  <si>
    <t>Ostali rashodi za radnike</t>
  </si>
  <si>
    <t>Doprinosi na plaće</t>
  </si>
  <si>
    <t>Naknade troškova radnicima</t>
  </si>
  <si>
    <t>Naknade volonterima</t>
  </si>
  <si>
    <t>Rashodi za usluge</t>
  </si>
  <si>
    <t>Rashodi za materijal i energiju</t>
  </si>
  <si>
    <t>Ostali nespomenuti materijalni rashodi</t>
  </si>
  <si>
    <t>Amortizacija</t>
  </si>
  <si>
    <t>Ostali financijski rashodi</t>
  </si>
  <si>
    <t>Tekuće donacije</t>
  </si>
  <si>
    <t>Kapitalne donacije</t>
  </si>
  <si>
    <t>Kazne, penali i naknade štete</t>
  </si>
  <si>
    <t>Ostali nespomenuti rashodi</t>
  </si>
  <si>
    <t>Rashodi vezani uz financiranje povezanih neprofitnih organizacija</t>
  </si>
  <si>
    <r>
      <rPr>
        <i/>
        <sz val="10.5"/>
        <rFont val="Calibri"/>
        <family val="1"/>
      </rPr>
      <t>Prihodi od povezanih neprofitnih organizacija</t>
    </r>
    <r>
      <rPr>
        <i/>
        <sz val="10.5"/>
        <rFont val="Calibri"/>
      </rPr>
      <t xml:space="preserve"> (PSP, IFRC
Country plan, EU4Health, CK u plavom okviru)</t>
    </r>
  </si>
  <si>
    <t>FINANCIJSKI PLAN HCK GDCK GOSPIĆ za 2025. godinu</t>
  </si>
  <si>
    <t>I. IZMJENA I DOPUNA FINANCIJSKOG PLANA HCK GDCK GOSPIĆ za 2025. godinu</t>
  </si>
  <si>
    <t>.PRIHODI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</si>
</sst>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;[Red]\-0.00"/>
    <numFmt numFmtId="165" formatCode="0.00;[Red]0.00"/>
    <numFmt numFmtId="166" formatCode="#,##0.00;[Red]#,##0.00"/>
  </numFmts>
  <fonts count="26" x14ac:knownFonts="1">
    <font>
      <sz val="10"/>
      <color rgb="FF000000"/>
      <name val="Times New Roman"/>
      <charset val="204"/>
    </font>
    <font>
      <b/>
      <sz val="12"/>
      <name val="Calibri"/>
    </font>
    <font>
      <b/>
      <sz val="10.5"/>
      <name val="Calibri"/>
    </font>
    <font>
      <b/>
      <i/>
      <sz val="10.5"/>
      <name val="Calibri"/>
    </font>
    <font>
      <b/>
      <sz val="10.5"/>
      <color rgb="FF000000"/>
      <name val="Calibri"/>
      <family val="2"/>
    </font>
    <font>
      <b/>
      <sz val="10.5"/>
      <color rgb="FFFF0000"/>
      <name val="Calibri"/>
      <family val="2"/>
    </font>
    <font>
      <i/>
      <sz val="10.5"/>
      <color rgb="FF000000"/>
      <name val="Calibri"/>
      <family val="2"/>
    </font>
    <font>
      <i/>
      <sz val="10.5"/>
      <name val="Calibri"/>
    </font>
    <font>
      <i/>
      <sz val="10.5"/>
      <color rgb="FFFF0000"/>
      <name val="Calibri"/>
      <family val="2"/>
    </font>
    <font>
      <sz val="10.5"/>
      <name val="Calibri"/>
    </font>
    <font>
      <sz val="10.5"/>
      <color rgb="FF000000"/>
      <name val="Calibri"/>
      <family val="2"/>
    </font>
    <font>
      <sz val="10.5"/>
      <color rgb="FF70AC46"/>
      <name val="Calibri"/>
      <family val="2"/>
    </font>
    <font>
      <sz val="10.5"/>
      <color rgb="FFFF0000"/>
      <name val="Calibri"/>
      <family val="2"/>
    </font>
    <font>
      <b/>
      <sz val="10.5"/>
      <color rgb="FF70AC46"/>
      <name val="Calibri"/>
      <family val="2"/>
    </font>
    <font>
      <i/>
      <sz val="10.5"/>
      <color rgb="FF70AC46"/>
      <name val="Calibri"/>
      <family val="2"/>
    </font>
    <font>
      <b/>
      <sz val="12"/>
      <name val="Calibri"/>
      <family val="1"/>
    </font>
    <font>
      <b/>
      <sz val="10.5"/>
      <name val="Calibri"/>
      <family val="1"/>
    </font>
    <font>
      <i/>
      <sz val="10.5"/>
      <name val="Calibri"/>
      <family val="1"/>
    </font>
    <font>
      <b/>
      <i/>
      <sz val="10.5"/>
      <name val="Calibri"/>
      <family val="1"/>
    </font>
    <font>
      <sz val="10.5"/>
      <name val="Calibri"/>
      <family val="1"/>
    </font>
    <font>
      <b/>
      <sz val="10.5"/>
      <color rgb="FFFF0000"/>
      <name val="Calibri"/>
      <family val="1"/>
    </font>
    <font>
      <sz val="10.5"/>
      <name val="Calibri"/>
      <family val="2"/>
      <charset val="238"/>
    </font>
    <font>
      <i/>
      <sz val="10.5"/>
      <name val="Calibri"/>
      <family val="2"/>
      <charset val="238"/>
    </font>
    <font>
      <b/>
      <sz val="10.5"/>
      <name val="Calibri"/>
      <family val="2"/>
    </font>
    <font>
      <i/>
      <sz val="10.5"/>
      <color rgb="FF000000"/>
      <name val="Calibri"/>
      <family val="2"/>
      <charset val="238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CFCDCD"/>
      </patternFill>
    </fill>
    <fill>
      <patternFill patternType="solid">
        <fgColor rgb="FFBCD6ED"/>
      </patternFill>
    </fill>
    <fill>
      <patternFill patternType="solid">
        <fgColor rgb="FFD6DBE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25" fillId="0" borderId="0" applyFont="0" applyFill="0" applyBorder="0" applyAlignment="0" applyProtection="0"/>
  </cellStyleXfs>
  <cellXfs count="86">
    <xf numFmtId="0" fontId="0" fillId="0" borderId="0" xfId="0" applyAlignment="1">
      <alignment horizontal="left" vertical="top"/>
    </xf>
    <xf numFmtId="1" fontId="4" fillId="4" borderId="1" xfId="0" applyNumberFormat="1" applyFont="1" applyFill="1" applyBorder="1" applyAlignment="1">
      <alignment horizontal="center" vertical="top" shrinkToFit="1"/>
    </xf>
    <xf numFmtId="0" fontId="0" fillId="4" borderId="1" xfId="0" applyFill="1" applyBorder="1" applyAlignment="1">
      <alignment horizontal="left" wrapText="1"/>
    </xf>
    <xf numFmtId="0" fontId="2" fillId="4" borderId="1" xfId="0" applyFont="1" applyFill="1" applyBorder="1" applyAlignment="1">
      <alignment horizontal="left" vertical="top" wrapText="1"/>
    </xf>
    <xf numFmtId="4" fontId="4" fillId="4" borderId="1" xfId="0" applyNumberFormat="1" applyFont="1" applyFill="1" applyBorder="1" applyAlignment="1">
      <alignment horizontal="right" vertical="top" shrinkToFit="1"/>
    </xf>
    <xf numFmtId="164" fontId="5" fillId="4" borderId="1" xfId="0" applyNumberFormat="1" applyFont="1" applyFill="1" applyBorder="1" applyAlignment="1">
      <alignment horizontal="right" vertical="top" shrinkToFit="1"/>
    </xf>
    <xf numFmtId="4" fontId="4" fillId="4" borderId="5" xfId="0" applyNumberFormat="1" applyFont="1" applyFill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4" fontId="6" fillId="0" borderId="1" xfId="0" applyNumberFormat="1" applyFont="1" applyBorder="1" applyAlignment="1">
      <alignment horizontal="right" vertical="top" shrinkToFit="1"/>
    </xf>
    <xf numFmtId="164" fontId="8" fillId="0" borderId="1" xfId="0" applyNumberFormat="1" applyFont="1" applyBorder="1" applyAlignment="1">
      <alignment horizontal="right" vertical="top" shrinkToFit="1"/>
    </xf>
    <xf numFmtId="0" fontId="9" fillId="0" borderId="1" xfId="0" applyFont="1" applyBorder="1" applyAlignment="1">
      <alignment horizontal="left" vertical="top" wrapText="1"/>
    </xf>
    <xf numFmtId="4" fontId="10" fillId="0" borderId="1" xfId="0" applyNumberFormat="1" applyFont="1" applyBorder="1" applyAlignment="1">
      <alignment horizontal="right" vertical="top" shrinkToFit="1"/>
    </xf>
    <xf numFmtId="4" fontId="11" fillId="0" borderId="1" xfId="0" applyNumberFormat="1" applyFont="1" applyBorder="1" applyAlignment="1">
      <alignment horizontal="right" vertical="top" shrinkToFit="1"/>
    </xf>
    <xf numFmtId="40" fontId="12" fillId="0" borderId="1" xfId="0" applyNumberFormat="1" applyFont="1" applyBorder="1" applyAlignment="1">
      <alignment horizontal="right" vertical="top" shrinkToFit="1"/>
    </xf>
    <xf numFmtId="2" fontId="4" fillId="4" borderId="1" xfId="0" applyNumberFormat="1" applyFont="1" applyFill="1" applyBorder="1" applyAlignment="1">
      <alignment horizontal="right" vertical="top" shrinkToFit="1"/>
    </xf>
    <xf numFmtId="2" fontId="13" fillId="4" borderId="1" xfId="0" applyNumberFormat="1" applyFont="1" applyFill="1" applyBorder="1" applyAlignment="1">
      <alignment horizontal="right" vertical="top" shrinkToFit="1"/>
    </xf>
    <xf numFmtId="2" fontId="4" fillId="4" borderId="6" xfId="0" applyNumberFormat="1" applyFont="1" applyFill="1" applyBorder="1" applyAlignment="1">
      <alignment horizontal="right" vertical="top" shrinkToFit="1"/>
    </xf>
    <xf numFmtId="2" fontId="6" fillId="0" borderId="1" xfId="0" applyNumberFormat="1" applyFont="1" applyBorder="1" applyAlignment="1">
      <alignment horizontal="right" vertical="top" shrinkToFit="1"/>
    </xf>
    <xf numFmtId="2" fontId="14" fillId="0" borderId="1" xfId="0" applyNumberFormat="1" applyFont="1" applyBorder="1" applyAlignment="1">
      <alignment horizontal="right" vertical="top" shrinkToFit="1"/>
    </xf>
    <xf numFmtId="164" fontId="12" fillId="0" borderId="1" xfId="0" applyNumberFormat="1" applyFont="1" applyBorder="1" applyAlignment="1">
      <alignment horizontal="right" vertical="top" shrinkToFit="1"/>
    </xf>
    <xf numFmtId="4" fontId="13" fillId="4" borderId="1" xfId="0" applyNumberFormat="1" applyFont="1" applyFill="1" applyBorder="1" applyAlignment="1">
      <alignment horizontal="right" vertical="top" shrinkToFit="1"/>
    </xf>
    <xf numFmtId="2" fontId="10" fillId="0" borderId="1" xfId="0" applyNumberFormat="1" applyFont="1" applyBorder="1" applyAlignment="1">
      <alignment horizontal="right" vertical="top" shrinkToFit="1"/>
    </xf>
    <xf numFmtId="2" fontId="11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4" fontId="10" fillId="0" borderId="1" xfId="0" applyNumberFormat="1" applyFont="1" applyBorder="1" applyAlignment="1">
      <alignment horizontal="right" vertical="center" shrinkToFit="1"/>
    </xf>
    <xf numFmtId="40" fontId="12" fillId="0" borderId="1" xfId="0" applyNumberFormat="1" applyFont="1" applyBorder="1" applyAlignment="1">
      <alignment horizontal="right" vertical="center" shrinkToFit="1"/>
    </xf>
    <xf numFmtId="4" fontId="14" fillId="0" borderId="1" xfId="0" applyNumberFormat="1" applyFont="1" applyBorder="1" applyAlignment="1">
      <alignment horizontal="right" vertical="top" shrinkToFit="1"/>
    </xf>
    <xf numFmtId="40" fontId="5" fillId="4" borderId="1" xfId="0" applyNumberFormat="1" applyFont="1" applyFill="1" applyBorder="1" applyAlignment="1">
      <alignment horizontal="right" vertical="top" shrinkToFit="1"/>
    </xf>
    <xf numFmtId="40" fontId="8" fillId="0" borderId="1" xfId="0" applyNumberFormat="1" applyFont="1" applyBorder="1" applyAlignment="1">
      <alignment horizontal="right" vertical="top" shrinkToFit="1"/>
    </xf>
    <xf numFmtId="4" fontId="6" fillId="0" borderId="7" xfId="0" applyNumberFormat="1" applyFont="1" applyBorder="1" applyAlignment="1">
      <alignment horizontal="right" vertical="top" shrinkToFit="1"/>
    </xf>
    <xf numFmtId="2" fontId="13" fillId="0" borderId="1" xfId="0" applyNumberFormat="1" applyFont="1" applyBorder="1" applyAlignment="1">
      <alignment horizontal="right" vertical="top" shrinkToFit="1"/>
    </xf>
    <xf numFmtId="2" fontId="4" fillId="0" borderId="1" xfId="0" applyNumberFormat="1" applyFont="1" applyBorder="1" applyAlignment="1">
      <alignment horizontal="right" vertical="top" shrinkToFit="1"/>
    </xf>
    <xf numFmtId="0" fontId="2" fillId="2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right" vertical="top" shrinkToFit="1"/>
    </xf>
    <xf numFmtId="1" fontId="4" fillId="4" borderId="1" xfId="0" applyNumberFormat="1" applyFont="1" applyFill="1" applyBorder="1" applyAlignment="1">
      <alignment horizontal="right" vertical="center" shrinkToFit="1"/>
    </xf>
    <xf numFmtId="0" fontId="2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right" vertical="top" shrinkToFit="1"/>
    </xf>
    <xf numFmtId="4" fontId="21" fillId="0" borderId="1" xfId="0" applyNumberFormat="1" applyFont="1" applyBorder="1" applyAlignment="1">
      <alignment vertical="center" wrapText="1" shrinkToFit="1"/>
    </xf>
    <xf numFmtId="4" fontId="22" fillId="0" borderId="6" xfId="0" applyNumberFormat="1" applyFont="1" applyBorder="1" applyAlignment="1">
      <alignment vertical="center" wrapText="1"/>
    </xf>
    <xf numFmtId="166" fontId="23" fillId="4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4" fontId="19" fillId="0" borderId="1" xfId="0" applyNumberFormat="1" applyFont="1" applyBorder="1" applyAlignment="1">
      <alignment horizontal="right" vertical="top" wrapText="1" shrinkToFit="1"/>
    </xf>
    <xf numFmtId="1" fontId="24" fillId="0" borderId="1" xfId="0" applyNumberFormat="1" applyFont="1" applyBorder="1" applyAlignment="1">
      <alignment horizontal="center" vertical="top" shrinkToFit="1"/>
    </xf>
    <xf numFmtId="0" fontId="22" fillId="0" borderId="1" xfId="0" applyFont="1" applyBorder="1" applyAlignment="1">
      <alignment horizontal="left" vertical="top" wrapText="1"/>
    </xf>
    <xf numFmtId="4" fontId="24" fillId="0" borderId="1" xfId="0" applyNumberFormat="1" applyFont="1" applyBorder="1" applyAlignment="1">
      <alignment horizontal="right" vertical="top" shrinkToFit="1"/>
    </xf>
    <xf numFmtId="2" fontId="24" fillId="0" borderId="1" xfId="0" applyNumberFormat="1" applyFont="1" applyBorder="1" applyAlignment="1">
      <alignment horizontal="right" vertical="top" shrinkToFit="1"/>
    </xf>
    <xf numFmtId="0" fontId="22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 shrinkToFit="1"/>
    </xf>
    <xf numFmtId="43" fontId="10" fillId="0" borderId="1" xfId="1" applyFont="1" applyBorder="1" applyAlignment="1">
      <alignment horizontal="right" vertical="top" shrinkToFit="1"/>
    </xf>
    <xf numFmtId="0" fontId="2" fillId="4" borderId="2" xfId="0" applyFont="1" applyFill="1" applyBorder="1" applyAlignment="1">
      <alignment horizontal="left" vertical="top" wrapText="1" indent="22"/>
    </xf>
    <xf numFmtId="0" fontId="2" fillId="4" borderId="4" xfId="0" applyFont="1" applyFill="1" applyBorder="1" applyAlignment="1">
      <alignment horizontal="left" vertical="top" wrapText="1" indent="22"/>
    </xf>
    <xf numFmtId="0" fontId="2" fillId="4" borderId="3" xfId="0" applyFont="1" applyFill="1" applyBorder="1" applyAlignment="1">
      <alignment horizontal="left" vertical="top" wrapText="1" indent="22"/>
    </xf>
    <xf numFmtId="0" fontId="15" fillId="0" borderId="0" xfId="0" applyFont="1" applyAlignment="1">
      <alignment horizontal="left" vertical="center" wrapText="1" indent="12"/>
    </xf>
    <xf numFmtId="0" fontId="1" fillId="0" borderId="0" xfId="0" applyFont="1" applyAlignment="1">
      <alignment horizontal="left" vertical="center" wrapText="1" indent="12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right" vertical="top" wrapText="1"/>
    </xf>
    <xf numFmtId="0" fontId="2" fillId="4" borderId="4" xfId="0" applyFont="1" applyFill="1" applyBorder="1" applyAlignment="1">
      <alignment horizontal="right" vertical="top" wrapText="1"/>
    </xf>
    <xf numFmtId="0" fontId="2" fillId="4" borderId="3" xfId="0" applyFont="1" applyFill="1" applyBorder="1" applyAlignment="1">
      <alignment horizontal="right" vertical="top" wrapText="1"/>
    </xf>
    <xf numFmtId="0" fontId="2" fillId="0" borderId="2" xfId="0" applyFont="1" applyBorder="1" applyAlignment="1">
      <alignment horizontal="left" vertical="top" wrapText="1" indent="18"/>
    </xf>
    <xf numFmtId="0" fontId="2" fillId="0" borderId="4" xfId="0" applyFont="1" applyBorder="1" applyAlignment="1">
      <alignment horizontal="left" vertical="top" wrapText="1" indent="18"/>
    </xf>
    <xf numFmtId="0" fontId="2" fillId="0" borderId="3" xfId="0" applyFont="1" applyBorder="1" applyAlignment="1">
      <alignment horizontal="left" vertical="top" wrapText="1" indent="18"/>
    </xf>
    <xf numFmtId="0" fontId="3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15"/>
    </xf>
    <xf numFmtId="0" fontId="2" fillId="0" borderId="4" xfId="0" applyFont="1" applyBorder="1" applyAlignment="1">
      <alignment horizontal="left" vertical="top" wrapText="1" indent="15"/>
    </xf>
    <xf numFmtId="0" fontId="2" fillId="0" borderId="3" xfId="0" applyFont="1" applyBorder="1" applyAlignment="1">
      <alignment horizontal="left" vertical="top" wrapText="1" indent="15"/>
    </xf>
    <xf numFmtId="0" fontId="2" fillId="0" borderId="2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15" fillId="0" borderId="0" xfId="0" applyFont="1" applyAlignment="1">
      <alignment horizontal="left" vertical="top" wrapText="1" indent="12"/>
    </xf>
    <xf numFmtId="0" fontId="1" fillId="0" borderId="0" xfId="0" applyFont="1" applyAlignment="1">
      <alignment horizontal="left" vertical="top" wrapText="1" indent="12"/>
    </xf>
  </cellXfs>
  <cellStyles count="2">
    <cellStyle name="Normalno" xfId="0" builtinId="0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34D06-811B-4DC9-A41A-172559304AFB}">
  <sheetPr>
    <pageSetUpPr fitToPage="1"/>
  </sheetPr>
  <dimension ref="A1:E73"/>
  <sheetViews>
    <sheetView view="pageBreakPreview" topLeftCell="A7" zoomScaleNormal="100" zoomScaleSheetLayoutView="100" workbookViewId="0">
      <selection activeCell="A29" sqref="A29:C29"/>
    </sheetView>
  </sheetViews>
  <sheetFormatPr defaultRowHeight="12.75" x14ac:dyDescent="0.2"/>
  <cols>
    <col min="1" max="1" width="5.33203125" customWidth="1"/>
    <col min="2" max="2" width="7.83203125" style="51" customWidth="1"/>
    <col min="3" max="3" width="69.5" customWidth="1"/>
    <col min="4" max="4" width="17.5" customWidth="1"/>
    <col min="5" max="5" width="2.6640625" customWidth="1"/>
  </cols>
  <sheetData>
    <row r="1" spans="1:5" ht="39" customHeight="1" x14ac:dyDescent="0.2">
      <c r="A1" s="65" t="s">
        <v>85</v>
      </c>
      <c r="B1" s="66"/>
      <c r="C1" s="66"/>
      <c r="D1" s="66"/>
      <c r="E1" s="66"/>
    </row>
    <row r="2" spans="1:5" ht="42.75" x14ac:dyDescent="0.2">
      <c r="A2" s="67" t="s">
        <v>0</v>
      </c>
      <c r="B2" s="68"/>
      <c r="C2" s="34" t="s">
        <v>1</v>
      </c>
      <c r="D2" s="44" t="s">
        <v>68</v>
      </c>
    </row>
    <row r="3" spans="1:5" ht="21" customHeight="1" x14ac:dyDescent="0.2">
      <c r="A3" s="69" t="s">
        <v>67</v>
      </c>
      <c r="B3" s="70"/>
      <c r="C3" s="70"/>
      <c r="D3" s="70"/>
    </row>
    <row r="4" spans="1:5" ht="17.850000000000001" customHeight="1" x14ac:dyDescent="0.2">
      <c r="A4" s="1">
        <v>31</v>
      </c>
      <c r="B4" s="45"/>
      <c r="C4" s="3" t="s">
        <v>4</v>
      </c>
      <c r="D4" s="4">
        <f>D5</f>
        <v>24000</v>
      </c>
    </row>
    <row r="5" spans="1:5" ht="17.100000000000001" customHeight="1" x14ac:dyDescent="0.2">
      <c r="A5" s="7"/>
      <c r="B5" s="46">
        <v>311</v>
      </c>
      <c r="C5" s="8" t="s">
        <v>5</v>
      </c>
      <c r="D5" s="9">
        <f>D6+D7</f>
        <v>24000</v>
      </c>
    </row>
    <row r="6" spans="1:5" ht="17.100000000000001" customHeight="1" x14ac:dyDescent="0.2">
      <c r="A6" s="7"/>
      <c r="B6" s="47"/>
      <c r="C6" s="11" t="s">
        <v>6</v>
      </c>
      <c r="D6" s="12">
        <v>9000</v>
      </c>
    </row>
    <row r="7" spans="1:5" ht="17.100000000000001" customHeight="1" x14ac:dyDescent="0.2">
      <c r="A7" s="7"/>
      <c r="B7" s="47"/>
      <c r="C7" s="11" t="s">
        <v>7</v>
      </c>
      <c r="D7" s="12">
        <v>15000</v>
      </c>
    </row>
    <row r="8" spans="1:5" ht="17.100000000000001" customHeight="1" x14ac:dyDescent="0.2">
      <c r="A8" s="1">
        <v>32</v>
      </c>
      <c r="B8" s="45"/>
      <c r="C8" s="3" t="s">
        <v>8</v>
      </c>
      <c r="D8" s="15">
        <f>D9</f>
        <v>300</v>
      </c>
    </row>
    <row r="9" spans="1:5" ht="17.100000000000001" customHeight="1" x14ac:dyDescent="0.2">
      <c r="A9" s="7"/>
      <c r="B9" s="46">
        <v>321</v>
      </c>
      <c r="C9" s="8" t="s">
        <v>9</v>
      </c>
      <c r="D9" s="18">
        <v>300</v>
      </c>
    </row>
    <row r="10" spans="1:5" ht="17.100000000000001" customHeight="1" x14ac:dyDescent="0.2">
      <c r="A10" s="1">
        <v>33</v>
      </c>
      <c r="B10" s="45"/>
      <c r="C10" s="3" t="s">
        <v>10</v>
      </c>
      <c r="D10" s="4">
        <f>D11</f>
        <v>121500</v>
      </c>
    </row>
    <row r="11" spans="1:5" ht="17.100000000000001" customHeight="1" x14ac:dyDescent="0.2">
      <c r="A11" s="7"/>
      <c r="B11" s="46">
        <v>331</v>
      </c>
      <c r="C11" s="8" t="s">
        <v>11</v>
      </c>
      <c r="D11" s="9">
        <f>D12+D13+D14+D15</f>
        <v>121500</v>
      </c>
    </row>
    <row r="12" spans="1:5" ht="17.100000000000001" customHeight="1" x14ac:dyDescent="0.2">
      <c r="A12" s="7"/>
      <c r="B12" s="47"/>
      <c r="C12" s="11" t="s">
        <v>12</v>
      </c>
      <c r="D12" s="12">
        <v>110000</v>
      </c>
    </row>
    <row r="13" spans="1:5" ht="17.100000000000001" customHeight="1" x14ac:dyDescent="0.2">
      <c r="A13" s="7"/>
      <c r="B13" s="47"/>
      <c r="C13" s="11" t="s">
        <v>13</v>
      </c>
      <c r="D13" s="12">
        <v>6000</v>
      </c>
    </row>
    <row r="14" spans="1:5" ht="17.100000000000001" customHeight="1" x14ac:dyDescent="0.2">
      <c r="A14" s="7"/>
      <c r="B14" s="47"/>
      <c r="C14" s="11" t="s">
        <v>14</v>
      </c>
      <c r="D14" s="12">
        <v>3500</v>
      </c>
    </row>
    <row r="15" spans="1:5" ht="17.100000000000001" customHeight="1" x14ac:dyDescent="0.2">
      <c r="A15" s="7"/>
      <c r="B15" s="47"/>
      <c r="C15" s="11" t="s">
        <v>15</v>
      </c>
      <c r="D15" s="12">
        <v>2000</v>
      </c>
    </row>
    <row r="16" spans="1:5" ht="17.100000000000001" customHeight="1" x14ac:dyDescent="0.2">
      <c r="A16" s="1">
        <v>34</v>
      </c>
      <c r="B16" s="45"/>
      <c r="C16" s="3" t="s">
        <v>16</v>
      </c>
      <c r="D16" s="15">
        <f>D17</f>
        <v>25</v>
      </c>
    </row>
    <row r="17" spans="1:4" ht="17.100000000000001" customHeight="1" x14ac:dyDescent="0.2">
      <c r="A17" s="7"/>
      <c r="B17" s="46">
        <v>341</v>
      </c>
      <c r="C17" s="8" t="s">
        <v>17</v>
      </c>
      <c r="D17" s="18">
        <v>25</v>
      </c>
    </row>
    <row r="18" spans="1:4" ht="17.100000000000001" customHeight="1" x14ac:dyDescent="0.2">
      <c r="A18" s="1">
        <v>35</v>
      </c>
      <c r="B18" s="45"/>
      <c r="C18" s="3" t="s">
        <v>18</v>
      </c>
      <c r="D18" s="4">
        <f>D19+D22+D23+D24</f>
        <v>48600</v>
      </c>
    </row>
    <row r="19" spans="1:4" ht="17.100000000000001" customHeight="1" x14ac:dyDescent="0.2">
      <c r="A19" s="7"/>
      <c r="B19" s="46">
        <v>351</v>
      </c>
      <c r="C19" s="8" t="s">
        <v>19</v>
      </c>
      <c r="D19" s="9">
        <f>D20+D21</f>
        <v>38600</v>
      </c>
    </row>
    <row r="20" spans="1:4" ht="17.100000000000001" customHeight="1" x14ac:dyDescent="0.2">
      <c r="A20" s="7"/>
      <c r="B20" s="47"/>
      <c r="C20" s="11" t="s">
        <v>20</v>
      </c>
      <c r="D20" s="12">
        <v>35000</v>
      </c>
    </row>
    <row r="21" spans="1:4" ht="17.100000000000001" customHeight="1" x14ac:dyDescent="0.2">
      <c r="A21" s="7"/>
      <c r="B21" s="47"/>
      <c r="C21" s="11" t="s">
        <v>23</v>
      </c>
      <c r="D21" s="61">
        <v>3600</v>
      </c>
    </row>
    <row r="22" spans="1:4" ht="16.5" customHeight="1" x14ac:dyDescent="0.2">
      <c r="A22" s="7"/>
      <c r="B22" s="46">
        <v>353</v>
      </c>
      <c r="C22" s="8" t="s">
        <v>24</v>
      </c>
      <c r="D22" s="18">
        <v>500</v>
      </c>
    </row>
    <row r="23" spans="1:4" ht="17.100000000000001" customHeight="1" x14ac:dyDescent="0.2">
      <c r="A23" s="7"/>
      <c r="B23" s="46">
        <v>354</v>
      </c>
      <c r="C23" s="8" t="s">
        <v>25</v>
      </c>
      <c r="D23" s="18">
        <v>500</v>
      </c>
    </row>
    <row r="24" spans="1:4" ht="17.100000000000001" customHeight="1" x14ac:dyDescent="0.2">
      <c r="A24" s="7"/>
      <c r="B24" s="46">
        <v>355</v>
      </c>
      <c r="C24" s="8" t="s">
        <v>26</v>
      </c>
      <c r="D24" s="9">
        <v>9000</v>
      </c>
    </row>
    <row r="25" spans="1:4" ht="17.100000000000001" customHeight="1" x14ac:dyDescent="0.2">
      <c r="A25" s="1">
        <v>36</v>
      </c>
      <c r="B25" s="45"/>
      <c r="C25" s="3" t="s">
        <v>27</v>
      </c>
      <c r="D25" s="4">
        <f>D26</f>
        <v>1000</v>
      </c>
    </row>
    <row r="26" spans="1:4" ht="17.100000000000001" customHeight="1" x14ac:dyDescent="0.2">
      <c r="A26" s="7"/>
      <c r="B26" s="46">
        <v>362</v>
      </c>
      <c r="C26" s="8" t="s">
        <v>28</v>
      </c>
      <c r="D26" s="9">
        <v>1000</v>
      </c>
    </row>
    <row r="27" spans="1:4" ht="17.100000000000001" customHeight="1" x14ac:dyDescent="0.2">
      <c r="A27" s="1">
        <v>37</v>
      </c>
      <c r="B27" s="45"/>
      <c r="C27" s="3" t="s">
        <v>30</v>
      </c>
      <c r="D27" s="4">
        <f>D28</f>
        <v>30000</v>
      </c>
    </row>
    <row r="28" spans="1:4" ht="28.5" x14ac:dyDescent="0.2">
      <c r="A28" s="7"/>
      <c r="B28" s="58">
        <v>371</v>
      </c>
      <c r="C28" s="59" t="s">
        <v>84</v>
      </c>
      <c r="D28" s="60">
        <v>30000</v>
      </c>
    </row>
    <row r="29" spans="1:4" ht="19.350000000000001" customHeight="1" x14ac:dyDescent="0.2">
      <c r="A29" s="71" t="s">
        <v>32</v>
      </c>
      <c r="B29" s="72"/>
      <c r="C29" s="73"/>
      <c r="D29" s="42">
        <f>D27+D25+D18+D16+D10+D8+D4</f>
        <v>225425</v>
      </c>
    </row>
    <row r="30" spans="1:4" ht="19.350000000000001" customHeight="1" x14ac:dyDescent="0.2">
      <c r="A30" s="74" t="s">
        <v>33</v>
      </c>
      <c r="B30" s="75"/>
      <c r="C30" s="76"/>
      <c r="D30" s="18">
        <v>0</v>
      </c>
    </row>
    <row r="31" spans="1:4" ht="19.350000000000001" customHeight="1" x14ac:dyDescent="0.2">
      <c r="A31" s="71" t="s">
        <v>34</v>
      </c>
      <c r="B31" s="72"/>
      <c r="C31" s="73"/>
      <c r="D31" s="4">
        <f>D29+D30</f>
        <v>225425</v>
      </c>
    </row>
    <row r="41" spans="1:4" ht="28.5" x14ac:dyDescent="0.2">
      <c r="A41" s="67" t="s">
        <v>0</v>
      </c>
      <c r="B41" s="68"/>
      <c r="C41" s="34" t="s">
        <v>1</v>
      </c>
      <c r="D41" s="43" t="s">
        <v>2</v>
      </c>
    </row>
    <row r="42" spans="1:4" ht="26.25" customHeight="1" x14ac:dyDescent="0.2">
      <c r="A42" s="77" t="s">
        <v>35</v>
      </c>
      <c r="B42" s="70"/>
      <c r="C42" s="70"/>
      <c r="D42" s="70"/>
    </row>
    <row r="43" spans="1:4" ht="14.25" x14ac:dyDescent="0.2">
      <c r="A43" s="35">
        <v>41</v>
      </c>
      <c r="B43" s="45"/>
      <c r="C43" s="3" t="s">
        <v>36</v>
      </c>
      <c r="D43" s="4">
        <f>D44+D45+D46</f>
        <v>154625</v>
      </c>
    </row>
    <row r="44" spans="1:4" ht="14.25" x14ac:dyDescent="0.2">
      <c r="A44" s="7"/>
      <c r="B44" s="53">
        <v>411</v>
      </c>
      <c r="C44" s="54" t="s">
        <v>69</v>
      </c>
      <c r="D44" s="55">
        <v>125000</v>
      </c>
    </row>
    <row r="45" spans="1:4" ht="14.25" x14ac:dyDescent="0.2">
      <c r="A45" s="7"/>
      <c r="B45" s="53">
        <v>412</v>
      </c>
      <c r="C45" s="54" t="s">
        <v>70</v>
      </c>
      <c r="D45" s="55">
        <v>9000</v>
      </c>
    </row>
    <row r="46" spans="1:4" ht="14.25" x14ac:dyDescent="0.2">
      <c r="A46" s="7"/>
      <c r="B46" s="53">
        <v>413</v>
      </c>
      <c r="C46" s="54" t="s">
        <v>71</v>
      </c>
      <c r="D46" s="55">
        <v>20625</v>
      </c>
    </row>
    <row r="47" spans="1:4" ht="14.25" x14ac:dyDescent="0.2">
      <c r="A47" s="35">
        <v>42</v>
      </c>
      <c r="B47" s="45"/>
      <c r="C47" s="3" t="s">
        <v>40</v>
      </c>
      <c r="D47" s="4">
        <f>D48+D49+D50+D51+D52</f>
        <v>53900</v>
      </c>
    </row>
    <row r="48" spans="1:4" ht="14.25" x14ac:dyDescent="0.2">
      <c r="A48" s="7"/>
      <c r="B48" s="53">
        <v>421</v>
      </c>
      <c r="C48" s="54" t="s">
        <v>72</v>
      </c>
      <c r="D48" s="55">
        <v>3000</v>
      </c>
    </row>
    <row r="49" spans="1:4" ht="14.25" x14ac:dyDescent="0.2">
      <c r="A49" s="7"/>
      <c r="B49" s="53">
        <v>423</v>
      </c>
      <c r="C49" s="54" t="s">
        <v>73</v>
      </c>
      <c r="D49" s="56">
        <v>200</v>
      </c>
    </row>
    <row r="50" spans="1:4" ht="14.25" x14ac:dyDescent="0.2">
      <c r="A50" s="7"/>
      <c r="B50" s="53">
        <v>425</v>
      </c>
      <c r="C50" s="54" t="s">
        <v>74</v>
      </c>
      <c r="D50" s="55">
        <v>20000</v>
      </c>
    </row>
    <row r="51" spans="1:4" ht="14.25" x14ac:dyDescent="0.2">
      <c r="A51" s="7"/>
      <c r="B51" s="53">
        <v>426</v>
      </c>
      <c r="C51" s="54" t="s">
        <v>75</v>
      </c>
      <c r="D51" s="55">
        <v>20700</v>
      </c>
    </row>
    <row r="52" spans="1:4" ht="14.25" x14ac:dyDescent="0.2">
      <c r="A52" s="7"/>
      <c r="B52" s="53">
        <v>429</v>
      </c>
      <c r="C52" s="54" t="s">
        <v>76</v>
      </c>
      <c r="D52" s="55">
        <v>10000</v>
      </c>
    </row>
    <row r="53" spans="1:4" ht="14.25" x14ac:dyDescent="0.2">
      <c r="A53" s="35">
        <v>43</v>
      </c>
      <c r="B53" s="45"/>
      <c r="C53" s="3" t="s">
        <v>46</v>
      </c>
      <c r="D53" s="4">
        <f>D54</f>
        <v>9000</v>
      </c>
    </row>
    <row r="54" spans="1:4" ht="14.25" x14ac:dyDescent="0.2">
      <c r="A54" s="7"/>
      <c r="B54" s="53">
        <v>431</v>
      </c>
      <c r="C54" s="54" t="s">
        <v>77</v>
      </c>
      <c r="D54" s="55">
        <v>9000</v>
      </c>
    </row>
    <row r="55" spans="1:4" ht="14.25" x14ac:dyDescent="0.2">
      <c r="A55" s="35">
        <v>44</v>
      </c>
      <c r="B55" s="45"/>
      <c r="C55" s="3" t="s">
        <v>48</v>
      </c>
      <c r="D55" s="4">
        <f>D56</f>
        <v>700</v>
      </c>
    </row>
    <row r="56" spans="1:4" ht="14.25" x14ac:dyDescent="0.2">
      <c r="A56" s="7"/>
      <c r="B56" s="53">
        <v>443</v>
      </c>
      <c r="C56" s="54" t="s">
        <v>78</v>
      </c>
      <c r="D56" s="55">
        <v>700</v>
      </c>
    </row>
    <row r="57" spans="1:4" ht="14.25" x14ac:dyDescent="0.2">
      <c r="A57" s="35">
        <v>45</v>
      </c>
      <c r="B57" s="45"/>
      <c r="C57" s="3" t="s">
        <v>50</v>
      </c>
      <c r="D57" s="4">
        <f>D58+D59</f>
        <v>7000</v>
      </c>
    </row>
    <row r="58" spans="1:4" ht="14.25" customHeight="1" x14ac:dyDescent="0.2">
      <c r="A58" s="7"/>
      <c r="B58" s="53">
        <v>451</v>
      </c>
      <c r="C58" s="54" t="s">
        <v>79</v>
      </c>
      <c r="D58" s="55">
        <v>7000</v>
      </c>
    </row>
    <row r="59" spans="1:4" ht="14.25" x14ac:dyDescent="0.2">
      <c r="A59" s="7"/>
      <c r="B59" s="53">
        <v>452</v>
      </c>
      <c r="C59" s="54" t="s">
        <v>80</v>
      </c>
      <c r="D59" s="56">
        <v>0</v>
      </c>
    </row>
    <row r="60" spans="1:4" ht="14.25" x14ac:dyDescent="0.2">
      <c r="A60" s="35">
        <v>46</v>
      </c>
      <c r="B60" s="45"/>
      <c r="C60" s="3" t="s">
        <v>53</v>
      </c>
      <c r="D60" s="4">
        <f>D61+D62</f>
        <v>200</v>
      </c>
    </row>
    <row r="61" spans="1:4" ht="14.25" customHeight="1" x14ac:dyDescent="0.2">
      <c r="A61" s="7"/>
      <c r="B61" s="49">
        <v>461</v>
      </c>
      <c r="C61" s="54" t="s">
        <v>81</v>
      </c>
      <c r="D61" s="56">
        <v>0</v>
      </c>
    </row>
    <row r="62" spans="1:4" ht="14.25" x14ac:dyDescent="0.2">
      <c r="A62" s="7"/>
      <c r="B62" s="49">
        <v>462</v>
      </c>
      <c r="C62" s="54" t="s">
        <v>82</v>
      </c>
      <c r="D62" s="56">
        <v>200</v>
      </c>
    </row>
    <row r="63" spans="1:4" ht="14.25" x14ac:dyDescent="0.2">
      <c r="A63" s="36">
        <v>47</v>
      </c>
      <c r="B63" s="50"/>
      <c r="C63" s="37" t="s">
        <v>56</v>
      </c>
      <c r="D63" s="4">
        <f>D64</f>
        <v>0</v>
      </c>
    </row>
    <row r="64" spans="1:4" ht="14.25" x14ac:dyDescent="0.2">
      <c r="A64" s="24"/>
      <c r="B64" s="53">
        <v>471</v>
      </c>
      <c r="C64" s="57" t="s">
        <v>83</v>
      </c>
      <c r="D64" s="56">
        <v>0</v>
      </c>
    </row>
    <row r="65" spans="1:4" ht="14.25" x14ac:dyDescent="0.2">
      <c r="A65" s="71" t="s">
        <v>58</v>
      </c>
      <c r="B65" s="72"/>
      <c r="C65" s="73"/>
      <c r="D65" s="4">
        <f>D43+D47+D53+D55+D57+D60+D63</f>
        <v>225425</v>
      </c>
    </row>
    <row r="66" spans="1:4" ht="14.25" x14ac:dyDescent="0.2">
      <c r="A66" s="78" t="s">
        <v>59</v>
      </c>
      <c r="B66" s="79"/>
      <c r="C66" s="80"/>
      <c r="D66" s="39">
        <v>0</v>
      </c>
    </row>
    <row r="67" spans="1:4" ht="14.25" x14ac:dyDescent="0.2">
      <c r="A67" s="71" t="s">
        <v>34</v>
      </c>
      <c r="B67" s="72"/>
      <c r="C67" s="73"/>
      <c r="D67" s="4">
        <f>D65+D66</f>
        <v>225425</v>
      </c>
    </row>
    <row r="68" spans="1:4" ht="14.25" x14ac:dyDescent="0.2">
      <c r="A68" s="62" t="s">
        <v>60</v>
      </c>
      <c r="B68" s="63"/>
      <c r="C68" s="64"/>
      <c r="D68" s="15">
        <f>D31-D67</f>
        <v>0</v>
      </c>
    </row>
    <row r="69" spans="1:4" ht="14.25" x14ac:dyDescent="0.2">
      <c r="A69" s="81" t="s">
        <v>61</v>
      </c>
      <c r="B69" s="82"/>
      <c r="C69" s="83"/>
      <c r="D69" s="33">
        <v>0</v>
      </c>
    </row>
    <row r="70" spans="1:4" ht="14.25" x14ac:dyDescent="0.2">
      <c r="A70" s="71" t="s">
        <v>62</v>
      </c>
      <c r="B70" s="72"/>
      <c r="C70" s="73"/>
      <c r="D70" s="15">
        <v>0</v>
      </c>
    </row>
    <row r="71" spans="1:4" ht="14.25" x14ac:dyDescent="0.2">
      <c r="A71" s="71" t="s">
        <v>63</v>
      </c>
      <c r="B71" s="72"/>
      <c r="C71" s="73"/>
      <c r="D71" s="15">
        <v>0</v>
      </c>
    </row>
    <row r="72" spans="1:4" ht="14.25" x14ac:dyDescent="0.2">
      <c r="A72" s="81" t="s">
        <v>64</v>
      </c>
      <c r="B72" s="82"/>
      <c r="C72" s="83"/>
      <c r="D72" s="33">
        <v>0</v>
      </c>
    </row>
    <row r="73" spans="1:4" ht="14.25" x14ac:dyDescent="0.2">
      <c r="A73" s="81" t="s">
        <v>65</v>
      </c>
      <c r="B73" s="82"/>
      <c r="C73" s="83"/>
      <c r="D73" s="33">
        <v>0</v>
      </c>
    </row>
  </sheetData>
  <mergeCells count="17">
    <mergeCell ref="A69:C69"/>
    <mergeCell ref="A70:C70"/>
    <mergeCell ref="A71:C71"/>
    <mergeCell ref="A72:C72"/>
    <mergeCell ref="A73:C73"/>
    <mergeCell ref="A68:C68"/>
    <mergeCell ref="A1:E1"/>
    <mergeCell ref="A2:B2"/>
    <mergeCell ref="A3:D3"/>
    <mergeCell ref="A29:C29"/>
    <mergeCell ref="A30:C30"/>
    <mergeCell ref="A31:C31"/>
    <mergeCell ref="A41:B41"/>
    <mergeCell ref="A42:D42"/>
    <mergeCell ref="A65:C65"/>
    <mergeCell ref="A66:C66"/>
    <mergeCell ref="A67:C67"/>
  </mergeCells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9"/>
  <sheetViews>
    <sheetView tabSelected="1" zoomScale="130" zoomScaleNormal="130" workbookViewId="0">
      <selection activeCell="A3" sqref="A3:F3"/>
    </sheetView>
  </sheetViews>
  <sheetFormatPr defaultRowHeight="12.75" x14ac:dyDescent="0.2"/>
  <cols>
    <col min="1" max="1" width="5.33203125" customWidth="1"/>
    <col min="2" max="2" width="7.83203125" style="51" customWidth="1"/>
    <col min="3" max="3" width="69.5" customWidth="1"/>
    <col min="4" max="4" width="17.5" customWidth="1"/>
    <col min="5" max="5" width="15.5" customWidth="1"/>
    <col min="6" max="6" width="15.83203125" customWidth="1"/>
    <col min="7" max="7" width="2.6640625" customWidth="1"/>
  </cols>
  <sheetData>
    <row r="1" spans="1:7" ht="18" customHeight="1" x14ac:dyDescent="0.2">
      <c r="A1" s="84" t="s">
        <v>86</v>
      </c>
      <c r="B1" s="85"/>
      <c r="C1" s="85"/>
      <c r="D1" s="85"/>
      <c r="E1" s="85"/>
      <c r="F1" s="85"/>
      <c r="G1" s="85"/>
    </row>
    <row r="2" spans="1:7" ht="42.75" x14ac:dyDescent="0.2">
      <c r="A2" s="67" t="s">
        <v>0</v>
      </c>
      <c r="B2" s="68"/>
      <c r="C2" s="34" t="s">
        <v>1</v>
      </c>
      <c r="D2" s="43" t="s">
        <v>2</v>
      </c>
      <c r="E2" s="34" t="s">
        <v>3</v>
      </c>
      <c r="F2" s="44" t="s">
        <v>66</v>
      </c>
    </row>
    <row r="3" spans="1:7" ht="21" customHeight="1" x14ac:dyDescent="0.2">
      <c r="A3" s="69" t="s">
        <v>87</v>
      </c>
      <c r="B3" s="70"/>
      <c r="C3" s="70"/>
      <c r="D3" s="70"/>
      <c r="E3" s="70"/>
      <c r="F3" s="70"/>
    </row>
    <row r="4" spans="1:7" ht="17.850000000000001" customHeight="1" x14ac:dyDescent="0.2">
      <c r="A4" s="1">
        <v>31</v>
      </c>
      <c r="B4" s="45"/>
      <c r="C4" s="3" t="s">
        <v>4</v>
      </c>
      <c r="D4" s="4">
        <f>D5</f>
        <v>24000</v>
      </c>
      <c r="E4" s="5">
        <f>F4-D4</f>
        <v>-100</v>
      </c>
      <c r="F4" s="6">
        <f>F5</f>
        <v>23900</v>
      </c>
    </row>
    <row r="5" spans="1:7" ht="17.100000000000001" customHeight="1" x14ac:dyDescent="0.2">
      <c r="A5" s="7"/>
      <c r="B5" s="46">
        <v>311</v>
      </c>
      <c r="C5" s="8" t="s">
        <v>5</v>
      </c>
      <c r="D5" s="9">
        <f>D6+D7</f>
        <v>24000</v>
      </c>
      <c r="E5" s="10">
        <f>F5-D5</f>
        <v>-100</v>
      </c>
      <c r="F5" s="41">
        <f>F6+F7</f>
        <v>23900</v>
      </c>
    </row>
    <row r="6" spans="1:7" ht="17.100000000000001" customHeight="1" x14ac:dyDescent="0.2">
      <c r="A6" s="7"/>
      <c r="B6" s="47"/>
      <c r="C6" s="11" t="s">
        <v>6</v>
      </c>
      <c r="D6" s="12">
        <v>9000</v>
      </c>
      <c r="E6" s="13">
        <f t="shared" ref="E6:E7" si="0">F6-D6</f>
        <v>1400</v>
      </c>
      <c r="F6" s="12">
        <v>10400</v>
      </c>
    </row>
    <row r="7" spans="1:7" ht="17.100000000000001" customHeight="1" x14ac:dyDescent="0.2">
      <c r="A7" s="7"/>
      <c r="B7" s="47"/>
      <c r="C7" s="11" t="s">
        <v>7</v>
      </c>
      <c r="D7" s="12">
        <v>15000</v>
      </c>
      <c r="E7" s="14">
        <f t="shared" si="0"/>
        <v>-1500</v>
      </c>
      <c r="F7" s="12">
        <v>13500</v>
      </c>
    </row>
    <row r="8" spans="1:7" ht="17.100000000000001" customHeight="1" x14ac:dyDescent="0.2">
      <c r="A8" s="1">
        <v>32</v>
      </c>
      <c r="B8" s="45"/>
      <c r="C8" s="3" t="s">
        <v>8</v>
      </c>
      <c r="D8" s="15">
        <f>D9</f>
        <v>300</v>
      </c>
      <c r="E8" s="16">
        <f>F8-D8</f>
        <v>0</v>
      </c>
      <c r="F8" s="17">
        <f>F9</f>
        <v>300</v>
      </c>
    </row>
    <row r="9" spans="1:7" ht="17.100000000000001" customHeight="1" x14ac:dyDescent="0.2">
      <c r="A9" s="7"/>
      <c r="B9" s="46">
        <v>321</v>
      </c>
      <c r="C9" s="8" t="s">
        <v>9</v>
      </c>
      <c r="D9" s="18">
        <v>300</v>
      </c>
      <c r="E9" s="19">
        <f>F9-D9</f>
        <v>0</v>
      </c>
      <c r="F9" s="18">
        <v>300</v>
      </c>
    </row>
    <row r="10" spans="1:7" ht="17.100000000000001" customHeight="1" x14ac:dyDescent="0.2">
      <c r="A10" s="1">
        <v>33</v>
      </c>
      <c r="B10" s="45"/>
      <c r="C10" s="3" t="s">
        <v>10</v>
      </c>
      <c r="D10" s="4">
        <f>D11</f>
        <v>121500</v>
      </c>
      <c r="E10" s="16">
        <f>F10-D10</f>
        <v>13000</v>
      </c>
      <c r="F10" s="4">
        <f>F11</f>
        <v>134500</v>
      </c>
    </row>
    <row r="11" spans="1:7" ht="17.100000000000001" customHeight="1" x14ac:dyDescent="0.2">
      <c r="A11" s="7"/>
      <c r="B11" s="46">
        <v>331</v>
      </c>
      <c r="C11" s="8" t="s">
        <v>11</v>
      </c>
      <c r="D11" s="9">
        <v>121500</v>
      </c>
      <c r="E11" s="19">
        <f t="shared" ref="E11:E26" si="1">F11-D11</f>
        <v>13000</v>
      </c>
      <c r="F11" s="9">
        <f>F12+F13+F14+F15</f>
        <v>134500</v>
      </c>
    </row>
    <row r="12" spans="1:7" ht="17.100000000000001" customHeight="1" x14ac:dyDescent="0.2">
      <c r="A12" s="7"/>
      <c r="B12" s="47"/>
      <c r="C12" s="11" t="s">
        <v>12</v>
      </c>
      <c r="D12" s="12">
        <v>110000</v>
      </c>
      <c r="E12" s="13">
        <f t="shared" si="1"/>
        <v>4000</v>
      </c>
      <c r="F12" s="12">
        <v>114000</v>
      </c>
    </row>
    <row r="13" spans="1:7" ht="17.100000000000001" customHeight="1" x14ac:dyDescent="0.2">
      <c r="A13" s="7"/>
      <c r="B13" s="47"/>
      <c r="C13" s="11" t="s">
        <v>13</v>
      </c>
      <c r="D13" s="12">
        <v>6000</v>
      </c>
      <c r="E13" s="13">
        <f t="shared" si="1"/>
        <v>1000</v>
      </c>
      <c r="F13" s="12">
        <v>7000</v>
      </c>
    </row>
    <row r="14" spans="1:7" ht="17.100000000000001" customHeight="1" x14ac:dyDescent="0.2">
      <c r="A14" s="7"/>
      <c r="B14" s="47"/>
      <c r="C14" s="11" t="s">
        <v>14</v>
      </c>
      <c r="D14" s="12">
        <v>3500</v>
      </c>
      <c r="E14" s="20">
        <f t="shared" si="1"/>
        <v>0</v>
      </c>
      <c r="F14" s="12">
        <v>3500</v>
      </c>
    </row>
    <row r="15" spans="1:7" ht="17.100000000000001" customHeight="1" x14ac:dyDescent="0.2">
      <c r="A15" s="7"/>
      <c r="B15" s="47"/>
      <c r="C15" s="11" t="s">
        <v>15</v>
      </c>
      <c r="D15" s="12">
        <v>2000</v>
      </c>
      <c r="E15" s="13">
        <f t="shared" si="1"/>
        <v>8000</v>
      </c>
      <c r="F15" s="12">
        <v>10000</v>
      </c>
    </row>
    <row r="16" spans="1:7" ht="17.100000000000001" customHeight="1" x14ac:dyDescent="0.2">
      <c r="A16" s="1">
        <v>34</v>
      </c>
      <c r="B16" s="45"/>
      <c r="C16" s="3" t="s">
        <v>16</v>
      </c>
      <c r="D16" s="15">
        <f>D17</f>
        <v>25</v>
      </c>
      <c r="E16" s="16">
        <f t="shared" si="1"/>
        <v>-10</v>
      </c>
      <c r="F16" s="17">
        <f>F17</f>
        <v>15</v>
      </c>
    </row>
    <row r="17" spans="1:6" ht="17.100000000000001" customHeight="1" x14ac:dyDescent="0.2">
      <c r="A17" s="7"/>
      <c r="B17" s="46">
        <v>341</v>
      </c>
      <c r="C17" s="8" t="s">
        <v>17</v>
      </c>
      <c r="D17" s="18">
        <v>25</v>
      </c>
      <c r="E17" s="19">
        <f t="shared" si="1"/>
        <v>-10</v>
      </c>
      <c r="F17" s="18">
        <v>15</v>
      </c>
    </row>
    <row r="18" spans="1:6" ht="17.100000000000001" customHeight="1" x14ac:dyDescent="0.2">
      <c r="A18" s="1">
        <v>35</v>
      </c>
      <c r="B18" s="45"/>
      <c r="C18" s="3" t="s">
        <v>18</v>
      </c>
      <c r="D18" s="4">
        <f>D19+D24+D25+D26</f>
        <v>48600</v>
      </c>
      <c r="E18" s="21">
        <f>F18-D18</f>
        <v>-3513.5999999999985</v>
      </c>
      <c r="F18" s="4">
        <f>F19+F24+F25+F26</f>
        <v>45086.400000000001</v>
      </c>
    </row>
    <row r="19" spans="1:6" ht="17.100000000000001" customHeight="1" x14ac:dyDescent="0.2">
      <c r="A19" s="7"/>
      <c r="B19" s="46">
        <v>351</v>
      </c>
      <c r="C19" s="8" t="s">
        <v>19</v>
      </c>
      <c r="D19" s="9">
        <v>38600</v>
      </c>
      <c r="E19" s="9">
        <f>F19-D19</f>
        <v>-5863.5999999999985</v>
      </c>
      <c r="F19" s="9">
        <f>F20+F21+F22+F23</f>
        <v>32736.400000000001</v>
      </c>
    </row>
    <row r="20" spans="1:6" ht="17.100000000000001" customHeight="1" x14ac:dyDescent="0.2">
      <c r="A20" s="7"/>
      <c r="B20" s="47"/>
      <c r="C20" s="11" t="s">
        <v>20</v>
      </c>
      <c r="D20" s="12">
        <v>35000</v>
      </c>
      <c r="E20" s="13">
        <f t="shared" si="1"/>
        <v>-2263.5999999999985</v>
      </c>
      <c r="F20" s="12">
        <v>32736.400000000001</v>
      </c>
    </row>
    <row r="21" spans="1:6" ht="17.100000000000001" customHeight="1" x14ac:dyDescent="0.2">
      <c r="A21" s="7"/>
      <c r="B21" s="47"/>
      <c r="C21" s="11" t="s">
        <v>21</v>
      </c>
      <c r="D21" s="22">
        <v>0</v>
      </c>
      <c r="E21" s="23">
        <v>0</v>
      </c>
      <c r="F21" s="22">
        <v>0</v>
      </c>
    </row>
    <row r="22" spans="1:6" ht="28.5" x14ac:dyDescent="0.2">
      <c r="A22" s="24"/>
      <c r="B22" s="48"/>
      <c r="C22" s="25" t="s">
        <v>22</v>
      </c>
      <c r="D22" s="26">
        <v>0</v>
      </c>
      <c r="E22" s="27">
        <f t="shared" si="1"/>
        <v>0</v>
      </c>
      <c r="F22" s="26">
        <v>0</v>
      </c>
    </row>
    <row r="23" spans="1:6" ht="17.100000000000001" customHeight="1" x14ac:dyDescent="0.2">
      <c r="A23" s="7"/>
      <c r="B23" s="47"/>
      <c r="C23" s="11" t="s">
        <v>23</v>
      </c>
      <c r="D23" s="22">
        <v>0</v>
      </c>
      <c r="E23" s="13">
        <f t="shared" si="1"/>
        <v>0</v>
      </c>
      <c r="F23" s="22">
        <v>0</v>
      </c>
    </row>
    <row r="24" spans="1:6" ht="16.5" customHeight="1" x14ac:dyDescent="0.2">
      <c r="A24" s="7"/>
      <c r="B24" s="46">
        <v>353</v>
      </c>
      <c r="C24" s="8" t="s">
        <v>24</v>
      </c>
      <c r="D24" s="18">
        <v>500</v>
      </c>
      <c r="E24" s="10">
        <f t="shared" si="1"/>
        <v>1850</v>
      </c>
      <c r="F24" s="9">
        <v>2350</v>
      </c>
    </row>
    <row r="25" spans="1:6" ht="17.100000000000001" customHeight="1" x14ac:dyDescent="0.2">
      <c r="A25" s="7"/>
      <c r="B25" s="46">
        <v>354</v>
      </c>
      <c r="C25" s="8" t="s">
        <v>25</v>
      </c>
      <c r="D25" s="18">
        <v>500</v>
      </c>
      <c r="E25" s="10">
        <f t="shared" si="1"/>
        <v>-500</v>
      </c>
      <c r="F25" s="18">
        <v>0</v>
      </c>
    </row>
    <row r="26" spans="1:6" ht="17.100000000000001" customHeight="1" x14ac:dyDescent="0.2">
      <c r="A26" s="7"/>
      <c r="B26" s="46">
        <v>355</v>
      </c>
      <c r="C26" s="8" t="s">
        <v>26</v>
      </c>
      <c r="D26" s="9">
        <v>9000</v>
      </c>
      <c r="E26" s="28">
        <f t="shared" si="1"/>
        <v>1000</v>
      </c>
      <c r="F26" s="9">
        <v>10000</v>
      </c>
    </row>
    <row r="27" spans="1:6" ht="17.100000000000001" customHeight="1" x14ac:dyDescent="0.2">
      <c r="A27" s="1">
        <v>36</v>
      </c>
      <c r="B27" s="45"/>
      <c r="C27" s="3" t="s">
        <v>27</v>
      </c>
      <c r="D27" s="4">
        <f>D28+D29</f>
        <v>1000</v>
      </c>
      <c r="E27" s="29">
        <v>-9422.32</v>
      </c>
      <c r="F27" s="4">
        <f>F28+F29</f>
        <v>0</v>
      </c>
    </row>
    <row r="28" spans="1:6" ht="17.100000000000001" customHeight="1" x14ac:dyDescent="0.2">
      <c r="A28" s="7"/>
      <c r="B28" s="46">
        <v>362</v>
      </c>
      <c r="C28" s="8" t="s">
        <v>28</v>
      </c>
      <c r="D28" s="9">
        <v>1000</v>
      </c>
      <c r="E28" s="30">
        <v>0</v>
      </c>
      <c r="F28" s="9">
        <v>0</v>
      </c>
    </row>
    <row r="29" spans="1:6" ht="17.100000000000001" customHeight="1" x14ac:dyDescent="0.2">
      <c r="A29" s="7"/>
      <c r="B29" s="46">
        <v>363</v>
      </c>
      <c r="C29" s="8" t="s">
        <v>29</v>
      </c>
      <c r="D29" s="18">
        <v>0</v>
      </c>
      <c r="E29" s="10">
        <v>0</v>
      </c>
      <c r="F29" s="18">
        <v>0</v>
      </c>
    </row>
    <row r="30" spans="1:6" ht="17.100000000000001" customHeight="1" x14ac:dyDescent="0.2">
      <c r="A30" s="1">
        <v>37</v>
      </c>
      <c r="B30" s="45"/>
      <c r="C30" s="3" t="s">
        <v>30</v>
      </c>
      <c r="D30" s="4">
        <f>D31</f>
        <v>30000</v>
      </c>
      <c r="E30" s="21">
        <f t="shared" ref="E30:E34" si="2">F30-D30</f>
        <v>20900</v>
      </c>
      <c r="F30" s="4">
        <f>F31</f>
        <v>50900</v>
      </c>
    </row>
    <row r="31" spans="1:6" ht="17.45" customHeight="1" x14ac:dyDescent="0.2">
      <c r="A31" s="7"/>
      <c r="B31" s="46">
        <v>371</v>
      </c>
      <c r="C31" s="8" t="s">
        <v>31</v>
      </c>
      <c r="D31" s="9">
        <v>30000</v>
      </c>
      <c r="E31" s="28">
        <f t="shared" si="2"/>
        <v>20900</v>
      </c>
      <c r="F31" s="31">
        <v>50900</v>
      </c>
    </row>
    <row r="32" spans="1:6" ht="19.350000000000001" customHeight="1" x14ac:dyDescent="0.2">
      <c r="A32" s="71" t="s">
        <v>32</v>
      </c>
      <c r="B32" s="72"/>
      <c r="C32" s="73"/>
      <c r="D32" s="42">
        <f>D30+D27+D18+D16+D10+D8+D4</f>
        <v>225425</v>
      </c>
      <c r="E32" s="21">
        <f t="shared" si="2"/>
        <v>29276.399999999994</v>
      </c>
      <c r="F32" s="42">
        <f>F30+F27+F18+F16+F10+F8+F4</f>
        <v>254701.4</v>
      </c>
    </row>
    <row r="33" spans="1:6" ht="19.350000000000001" customHeight="1" x14ac:dyDescent="0.2">
      <c r="A33" s="74" t="s">
        <v>33</v>
      </c>
      <c r="B33" s="75"/>
      <c r="C33" s="76"/>
      <c r="D33" s="18">
        <v>0</v>
      </c>
      <c r="E33" s="32">
        <f t="shared" si="2"/>
        <v>259.42</v>
      </c>
      <c r="F33" s="33">
        <v>259.42</v>
      </c>
    </row>
    <row r="34" spans="1:6" ht="19.350000000000001" customHeight="1" x14ac:dyDescent="0.2">
      <c r="A34" s="71" t="s">
        <v>34</v>
      </c>
      <c r="B34" s="72"/>
      <c r="C34" s="73"/>
      <c r="D34" s="4">
        <f>D32+D33</f>
        <v>225425</v>
      </c>
      <c r="E34" s="21">
        <f t="shared" si="2"/>
        <v>29535.820000000007</v>
      </c>
      <c r="F34" s="4">
        <f>F32+F33</f>
        <v>254960.82</v>
      </c>
    </row>
    <row r="37" spans="1:6" ht="42.75" x14ac:dyDescent="0.2">
      <c r="A37" s="67" t="s">
        <v>0</v>
      </c>
      <c r="B37" s="68"/>
      <c r="C37" s="34" t="s">
        <v>1</v>
      </c>
      <c r="D37" s="43" t="s">
        <v>2</v>
      </c>
      <c r="E37" s="34" t="s">
        <v>3</v>
      </c>
      <c r="F37" s="44" t="s">
        <v>66</v>
      </c>
    </row>
    <row r="38" spans="1:6" ht="26.25" customHeight="1" x14ac:dyDescent="0.2">
      <c r="A38" s="77" t="s">
        <v>35</v>
      </c>
      <c r="B38" s="70"/>
      <c r="C38" s="70"/>
      <c r="D38" s="70"/>
      <c r="E38" s="70"/>
      <c r="F38" s="70"/>
    </row>
    <row r="39" spans="1:6" ht="14.25" x14ac:dyDescent="0.2">
      <c r="A39" s="35">
        <v>41</v>
      </c>
      <c r="B39" s="45"/>
      <c r="C39" s="3" t="s">
        <v>36</v>
      </c>
      <c r="D39" s="4">
        <f>D40+D41+D42</f>
        <v>154625</v>
      </c>
      <c r="E39" s="21">
        <f>F39-D39</f>
        <v>16505</v>
      </c>
      <c r="F39" s="4">
        <f>F40+F41+F42</f>
        <v>171130</v>
      </c>
    </row>
    <row r="40" spans="1:6" ht="14.25" x14ac:dyDescent="0.2">
      <c r="A40" s="7"/>
      <c r="B40" s="49">
        <v>411</v>
      </c>
      <c r="C40" s="11" t="s">
        <v>37</v>
      </c>
      <c r="D40" s="12">
        <v>125000</v>
      </c>
      <c r="E40" s="13">
        <f t="shared" ref="E40:E60" si="3">F40-D40</f>
        <v>18380</v>
      </c>
      <c r="F40" s="12">
        <v>143380</v>
      </c>
    </row>
    <row r="41" spans="1:6" ht="14.25" x14ac:dyDescent="0.2">
      <c r="A41" s="7"/>
      <c r="B41" s="49">
        <v>412</v>
      </c>
      <c r="C41" s="11" t="s">
        <v>38</v>
      </c>
      <c r="D41" s="12">
        <v>9000</v>
      </c>
      <c r="E41" s="23">
        <f t="shared" si="3"/>
        <v>-3000</v>
      </c>
      <c r="F41" s="40">
        <v>6000</v>
      </c>
    </row>
    <row r="42" spans="1:6" ht="14.25" x14ac:dyDescent="0.2">
      <c r="A42" s="7"/>
      <c r="B42" s="49">
        <v>413</v>
      </c>
      <c r="C42" s="11" t="s">
        <v>39</v>
      </c>
      <c r="D42" s="12">
        <v>20625</v>
      </c>
      <c r="E42" s="13">
        <f t="shared" si="3"/>
        <v>1125</v>
      </c>
      <c r="F42" s="12">
        <v>21750</v>
      </c>
    </row>
    <row r="43" spans="1:6" ht="14.25" x14ac:dyDescent="0.2">
      <c r="A43" s="35">
        <v>42</v>
      </c>
      <c r="B43" s="45"/>
      <c r="C43" s="3" t="s">
        <v>40</v>
      </c>
      <c r="D43" s="4">
        <f>D44+D45+D46+D47+D48</f>
        <v>53900</v>
      </c>
      <c r="E43" s="21">
        <f t="shared" si="3"/>
        <v>9550</v>
      </c>
      <c r="F43" s="4">
        <f>F44+F45+F46+F47+F48</f>
        <v>63450</v>
      </c>
    </row>
    <row r="44" spans="1:6" ht="14.25" x14ac:dyDescent="0.2">
      <c r="A44" s="7"/>
      <c r="B44" s="49">
        <v>421</v>
      </c>
      <c r="C44" s="11" t="s">
        <v>41</v>
      </c>
      <c r="D44" s="12">
        <v>3000</v>
      </c>
      <c r="E44" s="23">
        <f t="shared" si="3"/>
        <v>-550</v>
      </c>
      <c r="F44" s="12">
        <v>2450</v>
      </c>
    </row>
    <row r="45" spans="1:6" ht="14.25" x14ac:dyDescent="0.2">
      <c r="A45" s="7"/>
      <c r="B45" s="49">
        <v>423</v>
      </c>
      <c r="C45" s="11" t="s">
        <v>42</v>
      </c>
      <c r="D45" s="22">
        <v>200</v>
      </c>
      <c r="E45" s="23">
        <f t="shared" si="3"/>
        <v>-200</v>
      </c>
      <c r="F45" s="22">
        <v>0</v>
      </c>
    </row>
    <row r="46" spans="1:6" ht="14.25" x14ac:dyDescent="0.2">
      <c r="A46" s="7"/>
      <c r="B46" s="49">
        <v>425</v>
      </c>
      <c r="C46" s="11" t="s">
        <v>43</v>
      </c>
      <c r="D46" s="12">
        <v>20000</v>
      </c>
      <c r="E46" s="13">
        <f t="shared" si="3"/>
        <v>2000</v>
      </c>
      <c r="F46" s="12">
        <v>22000</v>
      </c>
    </row>
    <row r="47" spans="1:6" ht="14.25" x14ac:dyDescent="0.2">
      <c r="A47" s="7"/>
      <c r="B47" s="49">
        <v>426</v>
      </c>
      <c r="C47" s="11" t="s">
        <v>44</v>
      </c>
      <c r="D47" s="12">
        <v>20700</v>
      </c>
      <c r="E47" s="14">
        <f t="shared" si="3"/>
        <v>1300</v>
      </c>
      <c r="F47" s="12">
        <v>22000</v>
      </c>
    </row>
    <row r="48" spans="1:6" ht="14.25" x14ac:dyDescent="0.2">
      <c r="A48" s="7"/>
      <c r="B48" s="49">
        <v>429</v>
      </c>
      <c r="C48" s="11" t="s">
        <v>45</v>
      </c>
      <c r="D48" s="12">
        <v>10000</v>
      </c>
      <c r="E48" s="13">
        <f t="shared" si="3"/>
        <v>7000</v>
      </c>
      <c r="F48" s="12">
        <v>17000</v>
      </c>
    </row>
    <row r="49" spans="1:6" ht="14.25" x14ac:dyDescent="0.2">
      <c r="A49" s="35">
        <v>43</v>
      </c>
      <c r="B49" s="45"/>
      <c r="C49" s="3" t="s">
        <v>46</v>
      </c>
      <c r="D49" s="4">
        <f>D50</f>
        <v>9000</v>
      </c>
      <c r="E49" s="29">
        <f t="shared" si="3"/>
        <v>-1000</v>
      </c>
      <c r="F49" s="4">
        <f>F50</f>
        <v>8000</v>
      </c>
    </row>
    <row r="50" spans="1:6" ht="14.25" x14ac:dyDescent="0.2">
      <c r="A50" s="7"/>
      <c r="B50" s="49">
        <v>431</v>
      </c>
      <c r="C50" s="11" t="s">
        <v>47</v>
      </c>
      <c r="D50" s="12">
        <v>9000</v>
      </c>
      <c r="E50" s="14">
        <f t="shared" si="3"/>
        <v>-1000</v>
      </c>
      <c r="F50" s="12">
        <v>8000</v>
      </c>
    </row>
    <row r="51" spans="1:6" ht="14.25" x14ac:dyDescent="0.2">
      <c r="A51" s="35">
        <v>44</v>
      </c>
      <c r="B51" s="45"/>
      <c r="C51" s="3" t="s">
        <v>48</v>
      </c>
      <c r="D51" s="4">
        <f>D52</f>
        <v>700</v>
      </c>
      <c r="E51" s="5">
        <f t="shared" si="3"/>
        <v>840</v>
      </c>
      <c r="F51" s="4">
        <f>F52</f>
        <v>1540</v>
      </c>
    </row>
    <row r="52" spans="1:6" ht="14.25" x14ac:dyDescent="0.2">
      <c r="A52" s="7"/>
      <c r="B52" s="49">
        <v>443</v>
      </c>
      <c r="C52" s="11" t="s">
        <v>49</v>
      </c>
      <c r="D52" s="12">
        <v>700</v>
      </c>
      <c r="E52" s="20">
        <f t="shared" si="3"/>
        <v>840</v>
      </c>
      <c r="F52" s="22">
        <v>1540</v>
      </c>
    </row>
    <row r="53" spans="1:6" ht="14.25" x14ac:dyDescent="0.2">
      <c r="A53" s="35">
        <v>45</v>
      </c>
      <c r="B53" s="45"/>
      <c r="C53" s="3" t="s">
        <v>50</v>
      </c>
      <c r="D53" s="4">
        <f>D54+D55</f>
        <v>7000</v>
      </c>
      <c r="E53" s="29">
        <f t="shared" si="3"/>
        <v>1000</v>
      </c>
      <c r="F53" s="4">
        <f>F54+F55</f>
        <v>8000</v>
      </c>
    </row>
    <row r="54" spans="1:6" ht="14.25" customHeight="1" x14ac:dyDescent="0.2">
      <c r="A54" s="7"/>
      <c r="B54" s="49">
        <v>451</v>
      </c>
      <c r="C54" s="11" t="s">
        <v>51</v>
      </c>
      <c r="D54" s="12">
        <v>7000</v>
      </c>
      <c r="E54" s="14">
        <f t="shared" si="3"/>
        <v>1000</v>
      </c>
      <c r="F54" s="52">
        <v>8000</v>
      </c>
    </row>
    <row r="55" spans="1:6" ht="14.25" x14ac:dyDescent="0.2">
      <c r="A55" s="7"/>
      <c r="B55" s="49">
        <v>452</v>
      </c>
      <c r="C55" s="11" t="s">
        <v>52</v>
      </c>
      <c r="D55" s="22">
        <v>0</v>
      </c>
      <c r="E55" s="22">
        <f t="shared" si="3"/>
        <v>0</v>
      </c>
      <c r="F55" s="22">
        <v>0</v>
      </c>
    </row>
    <row r="56" spans="1:6" ht="14.25" x14ac:dyDescent="0.2">
      <c r="A56" s="35">
        <v>46</v>
      </c>
      <c r="B56" s="45"/>
      <c r="C56" s="3" t="s">
        <v>53</v>
      </c>
      <c r="D56" s="4">
        <f>D57+D58</f>
        <v>200</v>
      </c>
      <c r="E56" s="5">
        <f t="shared" si="3"/>
        <v>-180</v>
      </c>
      <c r="F56" s="4">
        <f>F57+F58</f>
        <v>20</v>
      </c>
    </row>
    <row r="57" spans="1:6" ht="14.25" customHeight="1" x14ac:dyDescent="0.2">
      <c r="A57" s="7"/>
      <c r="B57" s="49">
        <v>461</v>
      </c>
      <c r="C57" s="11" t="s">
        <v>54</v>
      </c>
      <c r="D57" s="22">
        <v>0</v>
      </c>
      <c r="E57" s="22">
        <f t="shared" si="3"/>
        <v>0</v>
      </c>
      <c r="F57" s="22">
        <v>0</v>
      </c>
    </row>
    <row r="58" spans="1:6" ht="14.25" x14ac:dyDescent="0.2">
      <c r="A58" s="7"/>
      <c r="B58" s="49">
        <v>462</v>
      </c>
      <c r="C58" s="11" t="s">
        <v>55</v>
      </c>
      <c r="D58" s="22">
        <v>200</v>
      </c>
      <c r="E58" s="20">
        <f t="shared" si="3"/>
        <v>-180</v>
      </c>
      <c r="F58" s="22">
        <v>20</v>
      </c>
    </row>
    <row r="59" spans="1:6" ht="14.25" x14ac:dyDescent="0.2">
      <c r="A59" s="36">
        <v>47</v>
      </c>
      <c r="B59" s="50"/>
      <c r="C59" s="37" t="s">
        <v>56</v>
      </c>
      <c r="D59" s="4">
        <f>D60</f>
        <v>0</v>
      </c>
      <c r="E59" s="16">
        <f t="shared" si="3"/>
        <v>0</v>
      </c>
      <c r="F59" s="4">
        <f>F60</f>
        <v>0</v>
      </c>
    </row>
    <row r="60" spans="1:6" ht="14.25" x14ac:dyDescent="0.2">
      <c r="A60" s="24"/>
      <c r="B60" s="49">
        <v>471</v>
      </c>
      <c r="C60" s="38" t="s">
        <v>57</v>
      </c>
      <c r="D60" s="22">
        <v>0</v>
      </c>
      <c r="E60" s="23">
        <f t="shared" si="3"/>
        <v>0</v>
      </c>
      <c r="F60" s="22">
        <v>0</v>
      </c>
    </row>
    <row r="61" spans="1:6" ht="14.25" x14ac:dyDescent="0.2">
      <c r="A61" s="71" t="s">
        <v>58</v>
      </c>
      <c r="B61" s="72"/>
      <c r="C61" s="73"/>
      <c r="D61" s="4">
        <f>D39+D43+D49+D51+D53+D56+D59</f>
        <v>225425</v>
      </c>
      <c r="E61" s="21">
        <f>F61-D61</f>
        <v>26715</v>
      </c>
      <c r="F61" s="4">
        <f>F39+F43+F49+F51+F53+F56+F59</f>
        <v>252140</v>
      </c>
    </row>
    <row r="62" spans="1:6" ht="14.25" x14ac:dyDescent="0.2">
      <c r="A62" s="78" t="s">
        <v>59</v>
      </c>
      <c r="B62" s="79"/>
      <c r="C62" s="80"/>
      <c r="D62" s="39">
        <v>0</v>
      </c>
      <c r="E62" s="7"/>
      <c r="F62" s="39">
        <v>0</v>
      </c>
    </row>
    <row r="63" spans="1:6" ht="14.25" x14ac:dyDescent="0.2">
      <c r="A63" s="71" t="s">
        <v>34</v>
      </c>
      <c r="B63" s="72"/>
      <c r="C63" s="73"/>
      <c r="D63" s="4">
        <f>D61+D62</f>
        <v>225425</v>
      </c>
      <c r="E63" s="21">
        <f>F63-D63</f>
        <v>26715</v>
      </c>
      <c r="F63" s="4">
        <f>F61+F62</f>
        <v>252140</v>
      </c>
    </row>
    <row r="64" spans="1:6" ht="14.25" x14ac:dyDescent="0.2">
      <c r="A64" s="62" t="s">
        <v>60</v>
      </c>
      <c r="B64" s="63"/>
      <c r="C64" s="64"/>
      <c r="D64" s="15">
        <f>D34-D63</f>
        <v>0</v>
      </c>
      <c r="E64" s="2"/>
      <c r="F64" s="15">
        <f>F34-F63</f>
        <v>2820.820000000007</v>
      </c>
    </row>
    <row r="65" spans="1:6" ht="14.25" x14ac:dyDescent="0.2">
      <c r="A65" s="81" t="s">
        <v>61</v>
      </c>
      <c r="B65" s="82"/>
      <c r="C65" s="83"/>
      <c r="D65" s="33">
        <v>0</v>
      </c>
      <c r="E65" s="33">
        <v>0</v>
      </c>
      <c r="F65" s="33">
        <v>0</v>
      </c>
    </row>
    <row r="66" spans="1:6" ht="14.25" x14ac:dyDescent="0.2">
      <c r="A66" s="71" t="s">
        <v>62</v>
      </c>
      <c r="B66" s="72"/>
      <c r="C66" s="73"/>
      <c r="D66" s="15">
        <v>0</v>
      </c>
      <c r="E66" s="15">
        <v>0</v>
      </c>
      <c r="F66" s="15">
        <v>0</v>
      </c>
    </row>
    <row r="67" spans="1:6" ht="14.25" x14ac:dyDescent="0.2">
      <c r="A67" s="71" t="s">
        <v>63</v>
      </c>
      <c r="B67" s="72"/>
      <c r="C67" s="73"/>
      <c r="D67" s="15">
        <v>0</v>
      </c>
      <c r="E67" s="15">
        <v>0</v>
      </c>
      <c r="F67" s="15">
        <v>0</v>
      </c>
    </row>
    <row r="68" spans="1:6" ht="14.25" x14ac:dyDescent="0.2">
      <c r="A68" s="81" t="s">
        <v>64</v>
      </c>
      <c r="B68" s="82"/>
      <c r="C68" s="83"/>
      <c r="D68" s="33">
        <v>0</v>
      </c>
      <c r="E68" s="33">
        <v>0</v>
      </c>
      <c r="F68" s="33">
        <v>0</v>
      </c>
    </row>
    <row r="69" spans="1:6" ht="14.25" x14ac:dyDescent="0.2">
      <c r="A69" s="81" t="s">
        <v>65</v>
      </c>
      <c r="B69" s="82"/>
      <c r="C69" s="83"/>
      <c r="D69" s="33">
        <v>0</v>
      </c>
      <c r="E69" s="33">
        <v>0</v>
      </c>
      <c r="F69" s="33">
        <v>0</v>
      </c>
    </row>
  </sheetData>
  <mergeCells count="17">
    <mergeCell ref="A37:B37"/>
    <mergeCell ref="A38:F38"/>
    <mergeCell ref="A61:C61"/>
    <mergeCell ref="A1:G1"/>
    <mergeCell ref="A2:B2"/>
    <mergeCell ref="A3:F3"/>
    <mergeCell ref="A32:C32"/>
    <mergeCell ref="A33:C33"/>
    <mergeCell ref="A34:C34"/>
    <mergeCell ref="A67:C67"/>
    <mergeCell ref="A68:C68"/>
    <mergeCell ref="A69:C69"/>
    <mergeCell ref="A62:C62"/>
    <mergeCell ref="A63:C63"/>
    <mergeCell ref="A64:C64"/>
    <mergeCell ref="A65:C65"/>
    <mergeCell ref="A66:C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Plan 2025</vt:lpstr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Financijski plan GDCK Gospi    2023.xlsx</dc:title>
  <dc:creator>Joso053 PC</dc:creator>
  <cp:lastModifiedBy>Korisnik</cp:lastModifiedBy>
  <cp:lastPrinted>2023-11-23T15:50:46Z</cp:lastPrinted>
  <dcterms:created xsi:type="dcterms:W3CDTF">2023-11-23T13:29:43Z</dcterms:created>
  <dcterms:modified xsi:type="dcterms:W3CDTF">2026-01-14T10:47:31Z</dcterms:modified>
</cp:coreProperties>
</file>